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EXT\B7\"/>
    </mc:Choice>
  </mc:AlternateContent>
  <xr:revisionPtr revIDLastSave="0" documentId="8_{319BC96D-B639-40B5-B9AC-1DD46D8E256A}" xr6:coauthVersionLast="47" xr6:coauthVersionMax="47" xr10:uidLastSave="{00000000-0000-0000-0000-000000000000}"/>
  <bookViews>
    <workbookView xWindow="-15" yWindow="-525" windowWidth="38430" windowHeight="21075" activeTab="1" xr2:uid="{6436E782-1191-4954-8CA5-B4535FC9E35D}"/>
  </bookViews>
  <sheets>
    <sheet name="COVER SHEET" sheetId="2" r:id="rId1"/>
    <sheet name="Bill " sheetId="1" r:id="rId2"/>
    <sheet name="General qualifications" sheetId="3" r:id="rId3"/>
  </sheets>
  <definedNames>
    <definedName name="_xlnm.Print_Area" localSheetId="1">'Bill '!$A$1:$G$63</definedName>
    <definedName name="_xlnm.Print_Area" localSheetId="0">'COVER SHEET'!$B$1:$K$53</definedName>
    <definedName name="_xlnm.Print_Area" localSheetId="2">'General qualifications'!$A$1:$R$85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C34" i="1"/>
  <c r="F50" i="1"/>
  <c r="G45" i="1"/>
  <c r="G44" i="1"/>
  <c r="F24" i="1"/>
  <c r="C35" i="1"/>
  <c r="F35" i="1" s="1"/>
  <c r="F33" i="1"/>
  <c r="F32" i="1"/>
  <c r="F31" i="1"/>
  <c r="F26" i="1"/>
  <c r="F23" i="1"/>
  <c r="F22" i="1"/>
  <c r="G60" i="1" l="1"/>
  <c r="F34" i="1"/>
  <c r="F39" i="1"/>
  <c r="F29" i="1"/>
  <c r="F30" i="1" l="1"/>
  <c r="G37" i="1" s="1"/>
  <c r="G41" i="1" l="1"/>
  <c r="F25" i="1" l="1"/>
  <c r="G27" i="1" s="1"/>
  <c r="F46" i="1" l="1"/>
  <c r="F45" i="1"/>
  <c r="F44" i="1"/>
  <c r="F43" i="1"/>
  <c r="F17" i="1"/>
  <c r="G47" i="1" l="1"/>
  <c r="G64" i="1" s="1"/>
  <c r="G27" i="2" l="1"/>
  <c r="G33" i="2" s="1"/>
</calcChain>
</file>

<file path=xl/sharedStrings.xml><?xml version="1.0" encoding="utf-8"?>
<sst xmlns="http://schemas.openxmlformats.org/spreadsheetml/2006/main" count="102" uniqueCount="83">
  <si>
    <t>Mobilisation</t>
  </si>
  <si>
    <t>Mobilisation costs</t>
  </si>
  <si>
    <t>item</t>
  </si>
  <si>
    <t>m3</t>
  </si>
  <si>
    <t>m</t>
  </si>
  <si>
    <t>m2</t>
  </si>
  <si>
    <t>CLIENT:</t>
  </si>
  <si>
    <t>DATE</t>
  </si>
  <si>
    <t>PROJECT:</t>
  </si>
  <si>
    <t>TENDER:</t>
  </si>
  <si>
    <t>Dear Sir or Madam,</t>
  </si>
  <si>
    <t xml:space="preserve">Further to the enquiry for the above referenced project we are pleased to provide our tender submission relating to the documents received as shown within the qualifications and assumptions page and read in line with our qualifications and assumptions.  </t>
  </si>
  <si>
    <t>Our tender sum for the project ……….</t>
  </si>
  <si>
    <t>Please read this quotation in line with assumptions and qualifications</t>
  </si>
  <si>
    <t>On behalf of All About Civils,</t>
  </si>
  <si>
    <t>We have not made an allowance for cart away of hardstanding materials.</t>
  </si>
  <si>
    <t>No allowance has been made for handling, removing or working around:</t>
  </si>
  <si>
    <t>∙</t>
  </si>
  <si>
    <t>Contaminated land</t>
  </si>
  <si>
    <t xml:space="preserve">Invasive plants </t>
  </si>
  <si>
    <t>Asbestos</t>
  </si>
  <si>
    <t>Cole Tar</t>
  </si>
  <si>
    <t>Existing buried structures</t>
  </si>
  <si>
    <t>No allowance has been made for excavating around roots or live services.</t>
  </si>
  <si>
    <t>No allowance has been made for excavating through rock.</t>
  </si>
  <si>
    <t>Any aspects not detailed in our price are to be considered as excluded and subject to additional costs.</t>
  </si>
  <si>
    <t>Programme duration to be agreed and confirmed.</t>
  </si>
  <si>
    <t>No allowance for mains services.</t>
  </si>
  <si>
    <t>Our standard working hours are Mon-Fri 8.00am-4.00pm. Any works outside of this will need to be signed off and subject to additional costs.</t>
  </si>
  <si>
    <t>No allowance for any section 278 licenses or traffic management. TM to be assessed in line with site specific requirements and priced accordingly.</t>
  </si>
  <si>
    <t>Days</t>
  </si>
  <si>
    <t>Site Preperation</t>
  </si>
  <si>
    <t>Install site welfare &amp; compound</t>
  </si>
  <si>
    <t>Item</t>
  </si>
  <si>
    <t>Close foot path &amp; facilitate diverson</t>
  </si>
  <si>
    <t xml:space="preserve">Item </t>
  </si>
  <si>
    <t>Deconstruct Aproximatly 10m of leaning wall</t>
  </si>
  <si>
    <t xml:space="preserve">Step back soil </t>
  </si>
  <si>
    <t>Retaining wall works</t>
  </si>
  <si>
    <t>Prepare footing for rebuilding</t>
  </si>
  <si>
    <t>Reduce level behind wall for installation of clean drainage fill &amp; dispose off site.</t>
  </si>
  <si>
    <t>Rebuild wall inline with conservation plan.</t>
  </si>
  <si>
    <t xml:space="preserve">Supply and install clean fill to rear of wall </t>
  </si>
  <si>
    <t>Supply and install drainage to rear of wall</t>
  </si>
  <si>
    <t xml:space="preserve">Install finishing caps to wall </t>
  </si>
  <si>
    <t>Repair of wall not leaning</t>
  </si>
  <si>
    <t xml:space="preserve">Day works </t>
  </si>
  <si>
    <t xml:space="preserve">Materials </t>
  </si>
  <si>
    <t>%</t>
  </si>
  <si>
    <t>Additonal 10% on cost</t>
  </si>
  <si>
    <t>Reinstatment works</t>
  </si>
  <si>
    <t>Install cold lay tarmac where needed</t>
  </si>
  <si>
    <t xml:space="preserve">Supply &amp; install topsoil </t>
  </si>
  <si>
    <t>Jet wash area</t>
  </si>
  <si>
    <t>Clear off site</t>
  </si>
  <si>
    <t>Provisonal Sums &amp; Variations</t>
  </si>
  <si>
    <t xml:space="preserve">Provistonal sum </t>
  </si>
  <si>
    <t>Oakham All Saints Church</t>
  </si>
  <si>
    <t>Repair Retaining Wall</t>
  </si>
  <si>
    <t>Works to retaining wall</t>
  </si>
  <si>
    <t xml:space="preserve">Oakham Parish Council </t>
  </si>
  <si>
    <t>All Saints Church</t>
  </si>
  <si>
    <t>Repair retaining wall</t>
  </si>
  <si>
    <t>We have made an allowance for cart away or import of spoil or topsoil only to the rear of the wall</t>
  </si>
  <si>
    <t>We have not made an allowance for disposal of old sandstone from wall.</t>
  </si>
  <si>
    <t>We have assumed the wall is made up of only sandstone.</t>
  </si>
  <si>
    <t>We have based our price on no retention to be taken on this project.</t>
  </si>
  <si>
    <t>Prices are excluding VAT.</t>
  </si>
  <si>
    <t>No allowance for delays outside of our control.</t>
  </si>
  <si>
    <t>No allowance for design works.</t>
  </si>
  <si>
    <t>No allowance for foundations.</t>
  </si>
  <si>
    <t>Our price is fixed until 06/04/2025 -  after this rates are subject to industry justified price increases.</t>
  </si>
  <si>
    <t>No allowance for any highway/section 50 or 278 works.</t>
  </si>
  <si>
    <t>No allowance for site compound land.</t>
  </si>
  <si>
    <t>No allowance made for rebuilding any more then the noted amount all other areas are repairs.</t>
  </si>
  <si>
    <t>Quotation has been based on site meeting and information available to hand - and changes may result in additional costs;</t>
  </si>
  <si>
    <t>No allowance has been made for any additional sandstone that may be required</t>
  </si>
  <si>
    <t>Items marked provisional will require further information/details to provide a more accurate costing.</t>
  </si>
  <si>
    <t>No allowances made for site security.</t>
  </si>
  <si>
    <t>Project- Oakham All Saints Church</t>
  </si>
  <si>
    <t>Plant</t>
  </si>
  <si>
    <t>Deconstruct Approxmatly 12m of leaning wall</t>
  </si>
  <si>
    <t>Structural bed joint reinforcement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</si>
</sst>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809]#,##0.00"/>
    <numFmt numFmtId="165" formatCode="&quot;£&quot;#,##0.00"/>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0"/>
      <color rgb="FF00B050"/>
      <name val="Calibri"/>
      <family val="2"/>
      <scheme val="minor"/>
    </font>
    <font>
      <b/>
      <u/>
      <sz val="10"/>
      <name val="Calibri"/>
      <family val="2"/>
      <scheme val="minor"/>
    </font>
    <font>
      <sz val="10"/>
      <name val="Tw Cen MT"/>
      <family val="2"/>
    </font>
    <font>
      <sz val="10"/>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i/>
      <sz val="10"/>
      <color theme="1"/>
      <name val="Calibri"/>
      <family val="2"/>
      <scheme val="minor"/>
    </font>
    <font>
      <b/>
      <sz val="12"/>
      <color theme="1"/>
      <name val="Calibri"/>
      <family val="2"/>
    </font>
    <font>
      <sz val="11"/>
      <color rgb="FF000000"/>
      <name val="Calibri"/>
      <family val="2"/>
      <scheme val="minor"/>
    </font>
    <font>
      <sz val="8"/>
      <name val="Calibri"/>
      <family val="2"/>
      <scheme val="minor"/>
    </font>
  </fonts>
  <fills count="2">
    <fill>
      <patternFill patternType="none"/>
    </fill>
    <fill>
      <patternFill patternType="gray125"/>
    </fill>
  </fills>
  <borders count="10">
    <border>
      <left/>
      <right/>
      <top/>
      <bottom/>
      <diagonal/>
    </border>
    <border>
      <left/>
      <right/>
      <top style="thin">
        <color indexed="64"/>
      </top>
      <bottom style="double">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6">
    <xf numFmtId="0" fontId="0" fillId="0" borderId="0"/>
    <xf numFmtId="44" fontId="1"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0" fontId="2" fillId="0" borderId="0"/>
  </cellStyleXfs>
  <cellXfs count="59">
    <xf numFmtId="0" fontId="0" fillId="0" borderId="0" xfId="0"/>
    <xf numFmtId="0" fontId="3" fillId="0" borderId="0" xfId="2" applyFont="1" applyAlignment="1">
      <alignment horizontal="center" vertical="center"/>
    </xf>
    <xf numFmtId="164" fontId="5" fillId="0" borderId="0" xfId="2" applyNumberFormat="1" applyFont="1"/>
    <xf numFmtId="0" fontId="5" fillId="0" borderId="0" xfId="2" applyFont="1"/>
    <xf numFmtId="2" fontId="4" fillId="0" borderId="0" xfId="2" applyNumberFormat="1" applyFont="1" applyAlignment="1">
      <alignment horizontal="left" vertical="center"/>
    </xf>
    <xf numFmtId="0" fontId="6" fillId="0" borderId="0" xfId="2" applyFont="1"/>
    <xf numFmtId="0" fontId="4" fillId="0" borderId="0" xfId="2" applyFont="1"/>
    <xf numFmtId="2" fontId="4" fillId="0" borderId="0" xfId="2" applyNumberFormat="1" applyFont="1"/>
    <xf numFmtId="2" fontId="4" fillId="0" borderId="0" xfId="2" applyNumberFormat="1" applyFont="1" applyAlignment="1">
      <alignment horizontal="left"/>
    </xf>
    <xf numFmtId="164" fontId="4" fillId="0" borderId="0" xfId="2" applyNumberFormat="1" applyFont="1"/>
    <xf numFmtId="2" fontId="4" fillId="0" borderId="0" xfId="3" applyNumberFormat="1" applyFont="1"/>
    <xf numFmtId="0" fontId="7" fillId="0" borderId="0" xfId="2" applyFont="1" applyAlignment="1">
      <alignment horizontal="center"/>
    </xf>
    <xf numFmtId="0" fontId="4" fillId="0" borderId="0" xfId="2" applyFont="1" applyAlignment="1">
      <alignment horizontal="left"/>
    </xf>
    <xf numFmtId="44" fontId="3" fillId="0" borderId="0" xfId="1"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1" fillId="0" borderId="0" xfId="0" applyFont="1"/>
    <xf numFmtId="0" fontId="10" fillId="0" borderId="0" xfId="0" applyFont="1"/>
    <xf numFmtId="14" fontId="10" fillId="0" borderId="0" xfId="0" applyNumberFormat="1" applyFont="1"/>
    <xf numFmtId="14" fontId="0" fillId="0" borderId="0" xfId="0" applyNumberFormat="1"/>
    <xf numFmtId="0" fontId="0" fillId="0" borderId="0" xfId="0" applyAlignment="1">
      <alignment wrapText="1"/>
    </xf>
    <xf numFmtId="4" fontId="0" fillId="0" borderId="0" xfId="0" applyNumberFormat="1"/>
    <xf numFmtId="0" fontId="0" fillId="0" borderId="0" xfId="0" applyAlignment="1">
      <alignment horizontal="right"/>
    </xf>
    <xf numFmtId="44" fontId="0" fillId="0" borderId="0" xfId="1" applyFont="1" applyBorder="1"/>
    <xf numFmtId="0" fontId="9" fillId="0" borderId="0" xfId="0" applyFont="1"/>
    <xf numFmtId="165" fontId="10" fillId="0" borderId="0" xfId="0" applyNumberFormat="1" applyFont="1"/>
    <xf numFmtId="165" fontId="0" fillId="0" borderId="0" xfId="0" applyNumberFormat="1"/>
    <xf numFmtId="0" fontId="12" fillId="0" borderId="0" xfId="0" applyFont="1"/>
    <xf numFmtId="165" fontId="12" fillId="0" borderId="0" xfId="0" applyNumberFormat="1" applyFont="1"/>
    <xf numFmtId="0" fontId="13" fillId="0" borderId="0" xfId="0" applyFont="1"/>
    <xf numFmtId="0" fontId="0" fillId="0" borderId="0" xfId="0" applyAlignment="1">
      <alignment horizontal="left"/>
    </xf>
    <xf numFmtId="0" fontId="0" fillId="0" borderId="7" xfId="0" applyBorder="1"/>
    <xf numFmtId="0" fontId="0" fillId="0" borderId="8" xfId="0" applyBorder="1"/>
    <xf numFmtId="0" fontId="0" fillId="0" borderId="9" xfId="0" applyBorder="1"/>
    <xf numFmtId="0" fontId="14" fillId="0" borderId="0" xfId="0" quotePrefix="1" applyFont="1" applyAlignment="1">
      <alignment horizontal="left" indent="9"/>
    </xf>
    <xf numFmtId="1" fontId="15" fillId="0" borderId="0" xfId="0" applyNumberFormat="1" applyFont="1" applyAlignment="1">
      <alignment vertical="center" shrinkToFit="1"/>
    </xf>
    <xf numFmtId="1" fontId="15" fillId="0" borderId="6" xfId="0" applyNumberFormat="1" applyFont="1" applyBorder="1" applyAlignment="1">
      <alignment vertical="center" shrinkToFit="1"/>
    </xf>
    <xf numFmtId="0" fontId="4" fillId="0" borderId="0" xfId="2" applyFont="1" applyAlignment="1">
      <alignment horizontal="center"/>
    </xf>
    <xf numFmtId="2" fontId="4" fillId="0" borderId="0" xfId="2" applyNumberFormat="1" applyFont="1" applyAlignment="1">
      <alignment horizontal="center"/>
    </xf>
    <xf numFmtId="1" fontId="4" fillId="0" borderId="0" xfId="2" applyNumberFormat="1" applyFont="1" applyAlignment="1">
      <alignment horizontal="center"/>
    </xf>
    <xf numFmtId="0" fontId="4" fillId="0" borderId="0" xfId="2" applyFont="1" applyAlignment="1">
      <alignment horizontal="center" vertical="center"/>
    </xf>
    <xf numFmtId="4" fontId="4" fillId="0" borderId="0" xfId="2" applyNumberFormat="1" applyFont="1" applyAlignment="1">
      <alignment horizontal="center"/>
    </xf>
    <xf numFmtId="165" fontId="8" fillId="0" borderId="0" xfId="3" applyNumberFormat="1" applyFont="1" applyAlignment="1">
      <alignment horizontal="center"/>
    </xf>
    <xf numFmtId="165" fontId="4" fillId="0" borderId="0" xfId="2" applyNumberFormat="1" applyFont="1" applyAlignment="1">
      <alignment horizontal="center"/>
    </xf>
    <xf numFmtId="2" fontId="4" fillId="0" borderId="0" xfId="3" applyNumberFormat="1" applyFont="1" applyAlignment="1">
      <alignment horizontal="center"/>
    </xf>
    <xf numFmtId="0" fontId="7" fillId="0" borderId="0" xfId="5" applyFont="1"/>
    <xf numFmtId="44" fontId="3" fillId="0" borderId="1" xfId="1" applyFont="1" applyFill="1" applyBorder="1" applyAlignment="1">
      <alignment horizontal="left" vertical="top"/>
    </xf>
    <xf numFmtId="2" fontId="7" fillId="0" borderId="0" xfId="2" applyNumberFormat="1" applyFont="1" applyAlignment="1">
      <alignment horizontal="center"/>
    </xf>
    <xf numFmtId="49" fontId="5" fillId="0" borderId="0" xfId="2" applyNumberFormat="1" applyFont="1" applyAlignment="1">
      <alignment horizontal="center" vertical="center"/>
    </xf>
    <xf numFmtId="0" fontId="5" fillId="0" borderId="0" xfId="2" applyFont="1" applyAlignment="1">
      <alignment horizontal="center" vertical="center"/>
    </xf>
    <xf numFmtId="2" fontId="4" fillId="0" borderId="0" xfId="1" applyNumberFormat="1" applyFont="1" applyAlignment="1">
      <alignment horizontal="left" vertical="center"/>
    </xf>
    <xf numFmtId="9" fontId="4" fillId="0" borderId="0" xfId="2" applyNumberFormat="1" applyFont="1" applyAlignment="1">
      <alignment horizontal="center"/>
    </xf>
    <xf numFmtId="0" fontId="0" fillId="0" borderId="0" xfId="0" applyAlignment="1">
      <alignment horizontal="left" vertical="top" wrapText="1"/>
    </xf>
    <xf numFmtId="0" fontId="3" fillId="0" borderId="0" xfId="2" applyFont="1" applyAlignment="1">
      <alignment horizontal="center" vertical="center"/>
    </xf>
    <xf numFmtId="0" fontId="4" fillId="0" borderId="0" xfId="2" applyFont="1" applyAlignment="1">
      <alignment vertical="center"/>
    </xf>
    <xf numFmtId="1" fontId="15" fillId="0" borderId="0" xfId="0" applyNumberFormat="1" applyFont="1" applyAlignment="1">
      <alignment horizontal="left" vertical="center" wrapText="1" shrinkToFit="1"/>
    </xf>
  </cellXfs>
  <cellStyles count="6">
    <cellStyle name="Currency" xfId="1" builtinId="4"/>
    <cellStyle name="Currency 2" xfId="4" xr:uid="{571A9F57-4216-4C61-892B-0914634EA3A7}"/>
    <cellStyle name="Normal" xfId="0" builtinId="0"/>
    <cellStyle name="Normal 2 2 2" xfId="2" xr:uid="{970F2ABB-83C6-4C66-88D3-8A8B93A04400}"/>
    <cellStyle name="Normal 5" xfId="3" xr:uid="{08D3E9E8-6857-4C86-838C-B01019741ABB}"/>
    <cellStyle name="Normal 7" xfId="5" xr:uid="{9CF2FC36-CD56-49CF-9246-3EB4D23868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xdr:row>
      <xdr:rowOff>19051</xdr:rowOff>
    </xdr:from>
    <xdr:to>
      <xdr:col>9</xdr:col>
      <xdr:colOff>581025</xdr:colOff>
      <xdr:row>10</xdr:row>
      <xdr:rowOff>15383</xdr:rowOff>
    </xdr:to>
    <xdr:pic>
      <xdr:nvPicPr>
        <xdr:cNvPr id="2" name="Picture 1">
          <a:extLst>
            <a:ext uri="{FF2B5EF4-FFF2-40B4-BE49-F238E27FC236}">
              <a16:creationId xmlns:a16="http://schemas.microsoft.com/office/drawing/2014/main" id="{DC78F595-4993-49BB-85A6-2DB9D1FBBB6E}"/>
            </a:ext>
          </a:extLst>
        </xdr:cNvPr>
        <xdr:cNvPicPr>
          <a:picLocks noChangeAspect="1"/>
        </xdr:cNvPicPr>
      </xdr:nvPicPr>
      <xdr:blipFill>
        <a:blip xmlns:r="http://schemas.openxmlformats.org/officeDocument/2006/relationships" r:embed="rId1"/>
        <a:stretch>
          <a:fillRect/>
        </a:stretch>
      </xdr:blipFill>
      <xdr:spPr>
        <a:xfrm>
          <a:off x="1247775" y="209551"/>
          <a:ext cx="7334250" cy="1672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11975</xdr:colOff>
      <xdr:row>2</xdr:row>
      <xdr:rowOff>18461</xdr:rowOff>
    </xdr:from>
    <xdr:to>
      <xdr:col>1</xdr:col>
      <xdr:colOff>3278594</xdr:colOff>
      <xdr:row>6</xdr:row>
      <xdr:rowOff>92307</xdr:rowOff>
    </xdr:to>
    <xdr:pic>
      <xdr:nvPicPr>
        <xdr:cNvPr id="2" name="Picture 1">
          <a:extLst>
            <a:ext uri="{FF2B5EF4-FFF2-40B4-BE49-F238E27FC236}">
              <a16:creationId xmlns:a16="http://schemas.microsoft.com/office/drawing/2014/main" id="{7624B8CA-79AC-4CD5-BC03-E2F2B96B8B0B}"/>
            </a:ext>
          </a:extLst>
        </xdr:cNvPr>
        <xdr:cNvPicPr>
          <a:picLocks noChangeAspect="1"/>
        </xdr:cNvPicPr>
      </xdr:nvPicPr>
      <xdr:blipFill>
        <a:blip xmlns:r="http://schemas.openxmlformats.org/officeDocument/2006/relationships" r:embed="rId1"/>
        <a:stretch>
          <a:fillRect/>
        </a:stretch>
      </xdr:blipFill>
      <xdr:spPr>
        <a:xfrm>
          <a:off x="473793" y="364825"/>
          <a:ext cx="3266619" cy="7608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609600</xdr:colOff>
      <xdr:row>1</xdr:row>
      <xdr:rowOff>25977</xdr:rowOff>
    </xdr:from>
    <xdr:to>
      <xdr:col>13</xdr:col>
      <xdr:colOff>326819</xdr:colOff>
      <xdr:row>10</xdr:row>
      <xdr:rowOff>50706</xdr:rowOff>
    </xdr:to>
    <xdr:pic>
      <xdr:nvPicPr>
        <xdr:cNvPr id="2" name="Picture 1">
          <a:extLst>
            <a:ext uri="{FF2B5EF4-FFF2-40B4-BE49-F238E27FC236}">
              <a16:creationId xmlns:a16="http://schemas.microsoft.com/office/drawing/2014/main" id="{54C559A8-34AE-4034-80C7-DE362872CFD8}"/>
            </a:ext>
          </a:extLst>
        </xdr:cNvPr>
        <xdr:cNvPicPr>
          <a:picLocks noChangeAspect="1"/>
        </xdr:cNvPicPr>
      </xdr:nvPicPr>
      <xdr:blipFill>
        <a:blip xmlns:r="http://schemas.openxmlformats.org/officeDocument/2006/relationships" r:embed="rId1"/>
        <a:stretch>
          <a:fillRect/>
        </a:stretch>
      </xdr:blipFill>
      <xdr:spPr>
        <a:xfrm>
          <a:off x="1219200" y="208857"/>
          <a:ext cx="7329599" cy="16706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2E2A-277A-462C-B27C-B6F03797FB67}">
  <sheetPr>
    <pageSetUpPr fitToPage="1"/>
  </sheetPr>
  <dimension ref="C1:N214"/>
  <sheetViews>
    <sheetView view="pageBreakPreview" zoomScale="70" zoomScaleNormal="100" zoomScaleSheetLayoutView="70" workbookViewId="0">
      <selection activeCell="S22" sqref="S22"/>
    </sheetView>
  </sheetViews>
  <sheetFormatPr defaultRowHeight="14.4" x14ac:dyDescent="0.3"/>
  <cols>
    <col min="5" max="5" width="14.6640625" bestFit="1" customWidth="1"/>
    <col min="6" max="6" width="14.44140625" bestFit="1" customWidth="1"/>
    <col min="7" max="7" width="18.44140625" bestFit="1" customWidth="1"/>
    <col min="8" max="8" width="18.44140625" customWidth="1"/>
    <col min="9" max="9" width="15.109375" bestFit="1" customWidth="1"/>
    <col min="12" max="12" width="10.88671875" bestFit="1" customWidth="1"/>
    <col min="13" max="13" width="13.5546875" bestFit="1" customWidth="1"/>
    <col min="14" max="14" width="10.88671875" bestFit="1" customWidth="1"/>
    <col min="15" max="15" width="12" bestFit="1" customWidth="1"/>
  </cols>
  <sheetData>
    <row r="1" spans="3:10" ht="15" thickBot="1" x14ac:dyDescent="0.35"/>
    <row r="2" spans="3:10" x14ac:dyDescent="0.3">
      <c r="C2" s="14"/>
      <c r="D2" s="15"/>
      <c r="E2" s="15"/>
      <c r="F2" s="15"/>
      <c r="G2" s="15"/>
      <c r="H2" s="15"/>
      <c r="I2" s="15"/>
      <c r="J2" s="16"/>
    </row>
    <row r="3" spans="3:10" x14ac:dyDescent="0.3">
      <c r="C3" s="17"/>
      <c r="J3" s="18"/>
    </row>
    <row r="4" spans="3:10" x14ac:dyDescent="0.3">
      <c r="C4" s="17"/>
      <c r="J4" s="18"/>
    </row>
    <row r="5" spans="3:10" x14ac:dyDescent="0.3">
      <c r="C5" s="17"/>
      <c r="J5" s="18"/>
    </row>
    <row r="6" spans="3:10" x14ac:dyDescent="0.3">
      <c r="C6" s="17"/>
      <c r="J6" s="18"/>
    </row>
    <row r="7" spans="3:10" x14ac:dyDescent="0.3">
      <c r="C7" s="17"/>
      <c r="J7" s="18"/>
    </row>
    <row r="8" spans="3:10" x14ac:dyDescent="0.3">
      <c r="C8" s="17"/>
      <c r="J8" s="18"/>
    </row>
    <row r="9" spans="3:10" ht="16.95" customHeight="1" x14ac:dyDescent="0.4">
      <c r="C9" s="17"/>
      <c r="D9" s="19"/>
      <c r="J9" s="18"/>
    </row>
    <row r="10" spans="3:10" x14ac:dyDescent="0.3">
      <c r="C10" s="17"/>
      <c r="J10" s="18"/>
    </row>
    <row r="11" spans="3:10" x14ac:dyDescent="0.3">
      <c r="C11" s="17"/>
      <c r="J11" s="18"/>
    </row>
    <row r="12" spans="3:10" x14ac:dyDescent="0.3">
      <c r="C12" s="17"/>
      <c r="J12" s="18"/>
    </row>
    <row r="13" spans="3:10" x14ac:dyDescent="0.3">
      <c r="C13" s="17"/>
      <c r="D13" s="20"/>
      <c r="E13" s="20"/>
      <c r="H13" s="21" t="s">
        <v>7</v>
      </c>
      <c r="I13" s="22">
        <v>45694</v>
      </c>
      <c r="J13" s="18"/>
    </row>
    <row r="14" spans="3:10" x14ac:dyDescent="0.3">
      <c r="C14" s="17"/>
      <c r="D14" s="20" t="s">
        <v>8</v>
      </c>
      <c r="E14" s="20" t="s">
        <v>57</v>
      </c>
      <c r="J14" s="18"/>
    </row>
    <row r="15" spans="3:10" x14ac:dyDescent="0.3">
      <c r="C15" s="17"/>
      <c r="D15" s="20" t="s">
        <v>9</v>
      </c>
      <c r="E15" s="20" t="s">
        <v>58</v>
      </c>
      <c r="G15" s="22"/>
      <c r="J15" s="18"/>
    </row>
    <row r="16" spans="3:10" x14ac:dyDescent="0.3">
      <c r="C16" s="17"/>
      <c r="J16" s="18"/>
    </row>
    <row r="17" spans="3:14" x14ac:dyDescent="0.3">
      <c r="C17" s="17"/>
      <c r="J17" s="18"/>
    </row>
    <row r="18" spans="3:14" x14ac:dyDescent="0.3">
      <c r="C18" s="17"/>
      <c r="J18" s="18"/>
    </row>
    <row r="19" spans="3:14" x14ac:dyDescent="0.3">
      <c r="C19" s="17"/>
      <c r="J19" s="18"/>
    </row>
    <row r="20" spans="3:14" x14ac:dyDescent="0.3">
      <c r="C20" s="17"/>
      <c r="D20" s="20" t="s">
        <v>10</v>
      </c>
      <c r="E20" s="20"/>
      <c r="F20" s="20"/>
      <c r="G20" s="20"/>
      <c r="H20" s="20"/>
      <c r="I20" s="20"/>
      <c r="J20" s="18"/>
    </row>
    <row r="21" spans="3:14" x14ac:dyDescent="0.3">
      <c r="C21" s="17"/>
      <c r="J21" s="18"/>
    </row>
    <row r="22" spans="3:14" ht="54.75" customHeight="1" x14ac:dyDescent="0.3">
      <c r="C22" s="17"/>
      <c r="D22" s="55" t="s">
        <v>11</v>
      </c>
      <c r="E22" s="55"/>
      <c r="F22" s="55"/>
      <c r="G22" s="55"/>
      <c r="H22" s="55"/>
      <c r="I22" s="55"/>
      <c r="J22" s="18"/>
    </row>
    <row r="23" spans="3:14" x14ac:dyDescent="0.3">
      <c r="C23" s="17"/>
      <c r="D23" s="23"/>
      <c r="J23" s="18"/>
    </row>
    <row r="24" spans="3:14" x14ac:dyDescent="0.3">
      <c r="C24" s="17"/>
      <c r="D24" s="23"/>
      <c r="J24" s="18"/>
    </row>
    <row r="25" spans="3:14" x14ac:dyDescent="0.3">
      <c r="C25" s="17"/>
      <c r="D25" s="23"/>
      <c r="J25" s="18"/>
    </row>
    <row r="26" spans="3:14" x14ac:dyDescent="0.3">
      <c r="C26" s="17"/>
      <c r="J26" s="18"/>
    </row>
    <row r="27" spans="3:14" x14ac:dyDescent="0.3">
      <c r="C27" s="17"/>
      <c r="D27" t="s">
        <v>59</v>
      </c>
      <c r="G27" s="24">
        <f>'Bill '!G64</f>
        <v>66527.433399999994</v>
      </c>
      <c r="H27" s="25"/>
      <c r="I27" s="26"/>
      <c r="J27" s="18"/>
    </row>
    <row r="28" spans="3:14" x14ac:dyDescent="0.3">
      <c r="C28" s="17"/>
      <c r="G28" s="24"/>
      <c r="H28" s="25"/>
      <c r="I28" s="26"/>
      <c r="J28" s="18"/>
    </row>
    <row r="29" spans="3:14" x14ac:dyDescent="0.3">
      <c r="C29" s="17"/>
      <c r="D29" s="27"/>
      <c r="G29" s="24"/>
      <c r="H29" s="25"/>
      <c r="I29" s="26"/>
      <c r="J29" s="18"/>
    </row>
    <row r="30" spans="3:14" x14ac:dyDescent="0.3">
      <c r="C30" s="17"/>
      <c r="G30" s="24"/>
      <c r="I30" s="26"/>
      <c r="J30" s="18"/>
    </row>
    <row r="31" spans="3:14" x14ac:dyDescent="0.3">
      <c r="C31" s="17"/>
      <c r="G31" s="24"/>
      <c r="I31" s="26"/>
      <c r="J31" s="18"/>
      <c r="M31" s="28"/>
    </row>
    <row r="32" spans="3:14" x14ac:dyDescent="0.3">
      <c r="C32" s="17"/>
      <c r="J32" s="18"/>
      <c r="M32" s="29"/>
      <c r="N32" s="29"/>
    </row>
    <row r="33" spans="3:14" x14ac:dyDescent="0.3">
      <c r="C33" s="17"/>
      <c r="D33" s="30" t="s">
        <v>12</v>
      </c>
      <c r="E33" s="30"/>
      <c r="F33" s="30"/>
      <c r="G33" s="31">
        <f>G27</f>
        <v>66527.433399999994</v>
      </c>
      <c r="J33" s="18"/>
      <c r="L33" s="29"/>
      <c r="N33" s="29"/>
    </row>
    <row r="34" spans="3:14" x14ac:dyDescent="0.3">
      <c r="C34" s="17"/>
      <c r="D34" s="32" t="s">
        <v>13</v>
      </c>
      <c r="J34" s="18"/>
    </row>
    <row r="35" spans="3:14" x14ac:dyDescent="0.3">
      <c r="C35" s="17"/>
      <c r="H35" s="29"/>
      <c r="J35" s="18"/>
      <c r="M35" s="29"/>
    </row>
    <row r="36" spans="3:14" x14ac:dyDescent="0.3">
      <c r="C36" s="17"/>
      <c r="J36" s="18"/>
    </row>
    <row r="37" spans="3:14" x14ac:dyDescent="0.3">
      <c r="C37" s="17"/>
      <c r="J37" s="18"/>
    </row>
    <row r="38" spans="3:14" x14ac:dyDescent="0.3">
      <c r="C38" s="17"/>
      <c r="J38" s="18"/>
    </row>
    <row r="39" spans="3:14" x14ac:dyDescent="0.3">
      <c r="C39" s="17"/>
      <c r="D39" t="s">
        <v>14</v>
      </c>
      <c r="J39" s="18"/>
    </row>
    <row r="40" spans="3:14" x14ac:dyDescent="0.3">
      <c r="C40" s="17"/>
      <c r="H40" s="33"/>
      <c r="J40" s="18"/>
    </row>
    <row r="41" spans="3:14" x14ac:dyDescent="0.3">
      <c r="C41" s="17"/>
      <c r="H41" s="33"/>
      <c r="J41" s="18"/>
    </row>
    <row r="42" spans="3:14" x14ac:dyDescent="0.3">
      <c r="C42" s="17"/>
      <c r="J42" s="18"/>
    </row>
    <row r="43" spans="3:14" x14ac:dyDescent="0.3">
      <c r="C43" s="17"/>
      <c r="H43" s="29"/>
      <c r="J43" s="18"/>
    </row>
    <row r="44" spans="3:14" x14ac:dyDescent="0.3">
      <c r="C44" s="17"/>
      <c r="H44" s="29"/>
      <c r="J44" s="18"/>
    </row>
    <row r="45" spans="3:14" x14ac:dyDescent="0.3">
      <c r="C45" s="17"/>
      <c r="J45" s="18"/>
    </row>
    <row r="46" spans="3:14" x14ac:dyDescent="0.3">
      <c r="C46" s="17"/>
      <c r="D46" s="20"/>
      <c r="J46" s="18"/>
    </row>
    <row r="47" spans="3:14" x14ac:dyDescent="0.3">
      <c r="C47" s="17"/>
      <c r="J47" s="18"/>
    </row>
    <row r="48" spans="3:14" x14ac:dyDescent="0.3">
      <c r="C48" s="17"/>
      <c r="J48" s="18"/>
    </row>
    <row r="49" spans="3:10" x14ac:dyDescent="0.3">
      <c r="C49" s="17"/>
      <c r="J49" s="18"/>
    </row>
    <row r="50" spans="3:10" x14ac:dyDescent="0.3">
      <c r="C50" s="17"/>
      <c r="J50" s="18"/>
    </row>
    <row r="51" spans="3:10" ht="15" thickBot="1" x14ac:dyDescent="0.35">
      <c r="C51" s="34"/>
      <c r="D51" s="35"/>
      <c r="E51" s="35"/>
      <c r="F51" s="35"/>
      <c r="G51" s="35"/>
      <c r="H51" s="35"/>
      <c r="I51" s="35"/>
      <c r="J51" s="36"/>
    </row>
    <row r="214" spans="5:5" x14ac:dyDescent="0.3">
      <c r="E214">
        <v>406.24</v>
      </c>
    </row>
  </sheetData>
  <mergeCells count="1">
    <mergeCell ref="D22:I22"/>
  </mergeCells>
  <pageMargins left="0.7" right="0.7" top="0.75" bottom="0.75" header="0.3" footer="0.3"/>
  <pageSetup paperSize="8"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6400-06D6-44B8-B117-E1C3C7724CFA}">
  <dimension ref="A14:V82"/>
  <sheetViews>
    <sheetView tabSelected="1" zoomScale="66" zoomScaleNormal="66" zoomScaleSheetLayoutView="90" zoomScalePageLayoutView="110" workbookViewId="0">
      <selection activeCell="B31" sqref="B31"/>
    </sheetView>
  </sheetViews>
  <sheetFormatPr defaultRowHeight="13.8" x14ac:dyDescent="0.3"/>
  <cols>
    <col min="1" max="1" width="6.6640625" style="6" customWidth="1"/>
    <col min="2" max="2" width="50.33203125" style="6" bestFit="1" customWidth="1"/>
    <col min="3" max="3" width="10.88671875" style="40" bestFit="1" customWidth="1"/>
    <col min="4" max="4" width="5.6640625" style="40" customWidth="1"/>
    <col min="5" max="5" width="13" style="41" bestFit="1" customWidth="1"/>
    <col min="6" max="6" width="15.88671875" style="40" customWidth="1"/>
    <col min="7" max="7" width="17" style="8" customWidth="1"/>
    <col min="8" max="8" width="25.109375" style="9" customWidth="1"/>
    <col min="9" max="9" width="8.88671875" style="6"/>
    <col min="10" max="10" width="9.6640625" style="6" bestFit="1" customWidth="1"/>
    <col min="11" max="11" width="13.5546875" style="6" bestFit="1" customWidth="1"/>
    <col min="12" max="12" width="10.109375" style="6" bestFit="1" customWidth="1"/>
    <col min="13" max="13" width="20.109375" style="6" bestFit="1" customWidth="1"/>
    <col min="14" max="14" width="8.88671875" style="6"/>
    <col min="15" max="15" width="53.33203125" style="6" bestFit="1" customWidth="1"/>
    <col min="16" max="253" width="8.88671875" style="6"/>
    <col min="254" max="254" width="6.6640625" style="6" customWidth="1"/>
    <col min="255" max="255" width="44.44140625" style="6" customWidth="1"/>
    <col min="256" max="256" width="10.33203125" style="6" bestFit="1" customWidth="1"/>
    <col min="257" max="257" width="5.109375" style="6" customWidth="1"/>
    <col min="258" max="258" width="9.6640625" style="6" bestFit="1" customWidth="1"/>
    <col min="259" max="259" width="15.88671875" style="6" customWidth="1"/>
    <col min="260" max="260" width="12.33203125" style="6" bestFit="1" customWidth="1"/>
    <col min="261" max="509" width="8.88671875" style="6"/>
    <col min="510" max="510" width="6.6640625" style="6" customWidth="1"/>
    <col min="511" max="511" width="44.44140625" style="6" customWidth="1"/>
    <col min="512" max="512" width="10.33203125" style="6" bestFit="1" customWidth="1"/>
    <col min="513" max="513" width="5.109375" style="6" customWidth="1"/>
    <col min="514" max="514" width="9.6640625" style="6" bestFit="1" customWidth="1"/>
    <col min="515" max="515" width="15.88671875" style="6" customWidth="1"/>
    <col min="516" max="516" width="12.33203125" style="6" bestFit="1" customWidth="1"/>
    <col min="517" max="765" width="8.88671875" style="6"/>
    <col min="766" max="766" width="6.6640625" style="6" customWidth="1"/>
    <col min="767" max="767" width="44.44140625" style="6" customWidth="1"/>
    <col min="768" max="768" width="10.33203125" style="6" bestFit="1" customWidth="1"/>
    <col min="769" max="769" width="5.109375" style="6" customWidth="1"/>
    <col min="770" max="770" width="9.6640625" style="6" bestFit="1" customWidth="1"/>
    <col min="771" max="771" width="15.88671875" style="6" customWidth="1"/>
    <col min="772" max="772" width="12.33203125" style="6" bestFit="1" customWidth="1"/>
    <col min="773" max="1021" width="8.88671875" style="6"/>
    <col min="1022" max="1022" width="6.6640625" style="6" customWidth="1"/>
    <col min="1023" max="1023" width="44.44140625" style="6" customWidth="1"/>
    <col min="1024" max="1024" width="10.33203125" style="6" bestFit="1" customWidth="1"/>
    <col min="1025" max="1025" width="5.109375" style="6" customWidth="1"/>
    <col min="1026" max="1026" width="9.6640625" style="6" bestFit="1" customWidth="1"/>
    <col min="1027" max="1027" width="15.88671875" style="6" customWidth="1"/>
    <col min="1028" max="1028" width="12.33203125" style="6" bestFit="1" customWidth="1"/>
    <col min="1029" max="1277" width="8.88671875" style="6"/>
    <col min="1278" max="1278" width="6.6640625" style="6" customWidth="1"/>
    <col min="1279" max="1279" width="44.44140625" style="6" customWidth="1"/>
    <col min="1280" max="1280" width="10.33203125" style="6" bestFit="1" customWidth="1"/>
    <col min="1281" max="1281" width="5.109375" style="6" customWidth="1"/>
    <col min="1282" max="1282" width="9.6640625" style="6" bestFit="1" customWidth="1"/>
    <col min="1283" max="1283" width="15.88671875" style="6" customWidth="1"/>
    <col min="1284" max="1284" width="12.33203125" style="6" bestFit="1" customWidth="1"/>
    <col min="1285" max="1533" width="8.88671875" style="6"/>
    <col min="1534" max="1534" width="6.6640625" style="6" customWidth="1"/>
    <col min="1535" max="1535" width="44.44140625" style="6" customWidth="1"/>
    <col min="1536" max="1536" width="10.33203125" style="6" bestFit="1" customWidth="1"/>
    <col min="1537" max="1537" width="5.109375" style="6" customWidth="1"/>
    <col min="1538" max="1538" width="9.6640625" style="6" bestFit="1" customWidth="1"/>
    <col min="1539" max="1539" width="15.88671875" style="6" customWidth="1"/>
    <col min="1540" max="1540" width="12.33203125" style="6" bestFit="1" customWidth="1"/>
    <col min="1541" max="1789" width="8.88671875" style="6"/>
    <col min="1790" max="1790" width="6.6640625" style="6" customWidth="1"/>
    <col min="1791" max="1791" width="44.44140625" style="6" customWidth="1"/>
    <col min="1792" max="1792" width="10.33203125" style="6" bestFit="1" customWidth="1"/>
    <col min="1793" max="1793" width="5.109375" style="6" customWidth="1"/>
    <col min="1794" max="1794" width="9.6640625" style="6" bestFit="1" customWidth="1"/>
    <col min="1795" max="1795" width="15.88671875" style="6" customWidth="1"/>
    <col min="1796" max="1796" width="12.33203125" style="6" bestFit="1" customWidth="1"/>
    <col min="1797" max="2045" width="8.88671875" style="6"/>
    <col min="2046" max="2046" width="6.6640625" style="6" customWidth="1"/>
    <col min="2047" max="2047" width="44.44140625" style="6" customWidth="1"/>
    <col min="2048" max="2048" width="10.33203125" style="6" bestFit="1" customWidth="1"/>
    <col min="2049" max="2049" width="5.109375" style="6" customWidth="1"/>
    <col min="2050" max="2050" width="9.6640625" style="6" bestFit="1" customWidth="1"/>
    <col min="2051" max="2051" width="15.88671875" style="6" customWidth="1"/>
    <col min="2052" max="2052" width="12.33203125" style="6" bestFit="1" customWidth="1"/>
    <col min="2053" max="2301" width="8.88671875" style="6"/>
    <col min="2302" max="2302" width="6.6640625" style="6" customWidth="1"/>
    <col min="2303" max="2303" width="44.44140625" style="6" customWidth="1"/>
    <col min="2304" max="2304" width="10.33203125" style="6" bestFit="1" customWidth="1"/>
    <col min="2305" max="2305" width="5.109375" style="6" customWidth="1"/>
    <col min="2306" max="2306" width="9.6640625" style="6" bestFit="1" customWidth="1"/>
    <col min="2307" max="2307" width="15.88671875" style="6" customWidth="1"/>
    <col min="2308" max="2308" width="12.33203125" style="6" bestFit="1" customWidth="1"/>
    <col min="2309" max="2557" width="8.88671875" style="6"/>
    <col min="2558" max="2558" width="6.6640625" style="6" customWidth="1"/>
    <col min="2559" max="2559" width="44.44140625" style="6" customWidth="1"/>
    <col min="2560" max="2560" width="10.33203125" style="6" bestFit="1" customWidth="1"/>
    <col min="2561" max="2561" width="5.109375" style="6" customWidth="1"/>
    <col min="2562" max="2562" width="9.6640625" style="6" bestFit="1" customWidth="1"/>
    <col min="2563" max="2563" width="15.88671875" style="6" customWidth="1"/>
    <col min="2564" max="2564" width="12.33203125" style="6" bestFit="1" customWidth="1"/>
    <col min="2565" max="2813" width="8.88671875" style="6"/>
    <col min="2814" max="2814" width="6.6640625" style="6" customWidth="1"/>
    <col min="2815" max="2815" width="44.44140625" style="6" customWidth="1"/>
    <col min="2816" max="2816" width="10.33203125" style="6" bestFit="1" customWidth="1"/>
    <col min="2817" max="2817" width="5.109375" style="6" customWidth="1"/>
    <col min="2818" max="2818" width="9.6640625" style="6" bestFit="1" customWidth="1"/>
    <col min="2819" max="2819" width="15.88671875" style="6" customWidth="1"/>
    <col min="2820" max="2820" width="12.33203125" style="6" bestFit="1" customWidth="1"/>
    <col min="2821" max="3069" width="8.88671875" style="6"/>
    <col min="3070" max="3070" width="6.6640625" style="6" customWidth="1"/>
    <col min="3071" max="3071" width="44.44140625" style="6" customWidth="1"/>
    <col min="3072" max="3072" width="10.33203125" style="6" bestFit="1" customWidth="1"/>
    <col min="3073" max="3073" width="5.109375" style="6" customWidth="1"/>
    <col min="3074" max="3074" width="9.6640625" style="6" bestFit="1" customWidth="1"/>
    <col min="3075" max="3075" width="15.88671875" style="6" customWidth="1"/>
    <col min="3076" max="3076" width="12.33203125" style="6" bestFit="1" customWidth="1"/>
    <col min="3077" max="3325" width="8.88671875" style="6"/>
    <col min="3326" max="3326" width="6.6640625" style="6" customWidth="1"/>
    <col min="3327" max="3327" width="44.44140625" style="6" customWidth="1"/>
    <col min="3328" max="3328" width="10.33203125" style="6" bestFit="1" customWidth="1"/>
    <col min="3329" max="3329" width="5.109375" style="6" customWidth="1"/>
    <col min="3330" max="3330" width="9.6640625" style="6" bestFit="1" customWidth="1"/>
    <col min="3331" max="3331" width="15.88671875" style="6" customWidth="1"/>
    <col min="3332" max="3332" width="12.33203125" style="6" bestFit="1" customWidth="1"/>
    <col min="3333" max="3581" width="8.88671875" style="6"/>
    <col min="3582" max="3582" width="6.6640625" style="6" customWidth="1"/>
    <col min="3583" max="3583" width="44.44140625" style="6" customWidth="1"/>
    <col min="3584" max="3584" width="10.33203125" style="6" bestFit="1" customWidth="1"/>
    <col min="3585" max="3585" width="5.109375" style="6" customWidth="1"/>
    <col min="3586" max="3586" width="9.6640625" style="6" bestFit="1" customWidth="1"/>
    <col min="3587" max="3587" width="15.88671875" style="6" customWidth="1"/>
    <col min="3588" max="3588" width="12.33203125" style="6" bestFit="1" customWidth="1"/>
    <col min="3589" max="3837" width="8.88671875" style="6"/>
    <col min="3838" max="3838" width="6.6640625" style="6" customWidth="1"/>
    <col min="3839" max="3839" width="44.44140625" style="6" customWidth="1"/>
    <col min="3840" max="3840" width="10.33203125" style="6" bestFit="1" customWidth="1"/>
    <col min="3841" max="3841" width="5.109375" style="6" customWidth="1"/>
    <col min="3842" max="3842" width="9.6640625" style="6" bestFit="1" customWidth="1"/>
    <col min="3843" max="3843" width="15.88671875" style="6" customWidth="1"/>
    <col min="3844" max="3844" width="12.33203125" style="6" bestFit="1" customWidth="1"/>
    <col min="3845" max="4093" width="8.88671875" style="6"/>
    <col min="4094" max="4094" width="6.6640625" style="6" customWidth="1"/>
    <col min="4095" max="4095" width="44.44140625" style="6" customWidth="1"/>
    <col min="4096" max="4096" width="10.33203125" style="6" bestFit="1" customWidth="1"/>
    <col min="4097" max="4097" width="5.109375" style="6" customWidth="1"/>
    <col min="4098" max="4098" width="9.6640625" style="6" bestFit="1" customWidth="1"/>
    <col min="4099" max="4099" width="15.88671875" style="6" customWidth="1"/>
    <col min="4100" max="4100" width="12.33203125" style="6" bestFit="1" customWidth="1"/>
    <col min="4101" max="4349" width="8.88671875" style="6"/>
    <col min="4350" max="4350" width="6.6640625" style="6" customWidth="1"/>
    <col min="4351" max="4351" width="44.44140625" style="6" customWidth="1"/>
    <col min="4352" max="4352" width="10.33203125" style="6" bestFit="1" customWidth="1"/>
    <col min="4353" max="4353" width="5.109375" style="6" customWidth="1"/>
    <col min="4354" max="4354" width="9.6640625" style="6" bestFit="1" customWidth="1"/>
    <col min="4355" max="4355" width="15.88671875" style="6" customWidth="1"/>
    <col min="4356" max="4356" width="12.33203125" style="6" bestFit="1" customWidth="1"/>
    <col min="4357" max="4605" width="8.88671875" style="6"/>
    <col min="4606" max="4606" width="6.6640625" style="6" customWidth="1"/>
    <col min="4607" max="4607" width="44.44140625" style="6" customWidth="1"/>
    <col min="4608" max="4608" width="10.33203125" style="6" bestFit="1" customWidth="1"/>
    <col min="4609" max="4609" width="5.109375" style="6" customWidth="1"/>
    <col min="4610" max="4610" width="9.6640625" style="6" bestFit="1" customWidth="1"/>
    <col min="4611" max="4611" width="15.88671875" style="6" customWidth="1"/>
    <col min="4612" max="4612" width="12.33203125" style="6" bestFit="1" customWidth="1"/>
    <col min="4613" max="4861" width="8.88671875" style="6"/>
    <col min="4862" max="4862" width="6.6640625" style="6" customWidth="1"/>
    <col min="4863" max="4863" width="44.44140625" style="6" customWidth="1"/>
    <col min="4864" max="4864" width="10.33203125" style="6" bestFit="1" customWidth="1"/>
    <col min="4865" max="4865" width="5.109375" style="6" customWidth="1"/>
    <col min="4866" max="4866" width="9.6640625" style="6" bestFit="1" customWidth="1"/>
    <col min="4867" max="4867" width="15.88671875" style="6" customWidth="1"/>
    <col min="4868" max="4868" width="12.33203125" style="6" bestFit="1" customWidth="1"/>
    <col min="4869" max="5117" width="8.88671875" style="6"/>
    <col min="5118" max="5118" width="6.6640625" style="6" customWidth="1"/>
    <col min="5119" max="5119" width="44.44140625" style="6" customWidth="1"/>
    <col min="5120" max="5120" width="10.33203125" style="6" bestFit="1" customWidth="1"/>
    <col min="5121" max="5121" width="5.109375" style="6" customWidth="1"/>
    <col min="5122" max="5122" width="9.6640625" style="6" bestFit="1" customWidth="1"/>
    <col min="5123" max="5123" width="15.88671875" style="6" customWidth="1"/>
    <col min="5124" max="5124" width="12.33203125" style="6" bestFit="1" customWidth="1"/>
    <col min="5125" max="5373" width="8.88671875" style="6"/>
    <col min="5374" max="5374" width="6.6640625" style="6" customWidth="1"/>
    <col min="5375" max="5375" width="44.44140625" style="6" customWidth="1"/>
    <col min="5376" max="5376" width="10.33203125" style="6" bestFit="1" customWidth="1"/>
    <col min="5377" max="5377" width="5.109375" style="6" customWidth="1"/>
    <col min="5378" max="5378" width="9.6640625" style="6" bestFit="1" customWidth="1"/>
    <col min="5379" max="5379" width="15.88671875" style="6" customWidth="1"/>
    <col min="5380" max="5380" width="12.33203125" style="6" bestFit="1" customWidth="1"/>
    <col min="5381" max="5629" width="8.88671875" style="6"/>
    <col min="5630" max="5630" width="6.6640625" style="6" customWidth="1"/>
    <col min="5631" max="5631" width="44.44140625" style="6" customWidth="1"/>
    <col min="5632" max="5632" width="10.33203125" style="6" bestFit="1" customWidth="1"/>
    <col min="5633" max="5633" width="5.109375" style="6" customWidth="1"/>
    <col min="5634" max="5634" width="9.6640625" style="6" bestFit="1" customWidth="1"/>
    <col min="5635" max="5635" width="15.88671875" style="6" customWidth="1"/>
    <col min="5636" max="5636" width="12.33203125" style="6" bestFit="1" customWidth="1"/>
    <col min="5637" max="5885" width="8.88671875" style="6"/>
    <col min="5886" max="5886" width="6.6640625" style="6" customWidth="1"/>
    <col min="5887" max="5887" width="44.44140625" style="6" customWidth="1"/>
    <col min="5888" max="5888" width="10.33203125" style="6" bestFit="1" customWidth="1"/>
    <col min="5889" max="5889" width="5.109375" style="6" customWidth="1"/>
    <col min="5890" max="5890" width="9.6640625" style="6" bestFit="1" customWidth="1"/>
    <col min="5891" max="5891" width="15.88671875" style="6" customWidth="1"/>
    <col min="5892" max="5892" width="12.33203125" style="6" bestFit="1" customWidth="1"/>
    <col min="5893" max="6141" width="8.88671875" style="6"/>
    <col min="6142" max="6142" width="6.6640625" style="6" customWidth="1"/>
    <col min="6143" max="6143" width="44.44140625" style="6" customWidth="1"/>
    <col min="6144" max="6144" width="10.33203125" style="6" bestFit="1" customWidth="1"/>
    <col min="6145" max="6145" width="5.109375" style="6" customWidth="1"/>
    <col min="6146" max="6146" width="9.6640625" style="6" bestFit="1" customWidth="1"/>
    <col min="6147" max="6147" width="15.88671875" style="6" customWidth="1"/>
    <col min="6148" max="6148" width="12.33203125" style="6" bestFit="1" customWidth="1"/>
    <col min="6149" max="6397" width="8.88671875" style="6"/>
    <col min="6398" max="6398" width="6.6640625" style="6" customWidth="1"/>
    <col min="6399" max="6399" width="44.44140625" style="6" customWidth="1"/>
    <col min="6400" max="6400" width="10.33203125" style="6" bestFit="1" customWidth="1"/>
    <col min="6401" max="6401" width="5.109375" style="6" customWidth="1"/>
    <col min="6402" max="6402" width="9.6640625" style="6" bestFit="1" customWidth="1"/>
    <col min="6403" max="6403" width="15.88671875" style="6" customWidth="1"/>
    <col min="6404" max="6404" width="12.33203125" style="6" bestFit="1" customWidth="1"/>
    <col min="6405" max="6653" width="8.88671875" style="6"/>
    <col min="6654" max="6654" width="6.6640625" style="6" customWidth="1"/>
    <col min="6655" max="6655" width="44.44140625" style="6" customWidth="1"/>
    <col min="6656" max="6656" width="10.33203125" style="6" bestFit="1" customWidth="1"/>
    <col min="6657" max="6657" width="5.109375" style="6" customWidth="1"/>
    <col min="6658" max="6658" width="9.6640625" style="6" bestFit="1" customWidth="1"/>
    <col min="6659" max="6659" width="15.88671875" style="6" customWidth="1"/>
    <col min="6660" max="6660" width="12.33203125" style="6" bestFit="1" customWidth="1"/>
    <col min="6661" max="6909" width="8.88671875" style="6"/>
    <col min="6910" max="6910" width="6.6640625" style="6" customWidth="1"/>
    <col min="6911" max="6911" width="44.44140625" style="6" customWidth="1"/>
    <col min="6912" max="6912" width="10.33203125" style="6" bestFit="1" customWidth="1"/>
    <col min="6913" max="6913" width="5.109375" style="6" customWidth="1"/>
    <col min="6914" max="6914" width="9.6640625" style="6" bestFit="1" customWidth="1"/>
    <col min="6915" max="6915" width="15.88671875" style="6" customWidth="1"/>
    <col min="6916" max="6916" width="12.33203125" style="6" bestFit="1" customWidth="1"/>
    <col min="6917" max="7165" width="8.88671875" style="6"/>
    <col min="7166" max="7166" width="6.6640625" style="6" customWidth="1"/>
    <col min="7167" max="7167" width="44.44140625" style="6" customWidth="1"/>
    <col min="7168" max="7168" width="10.33203125" style="6" bestFit="1" customWidth="1"/>
    <col min="7169" max="7169" width="5.109375" style="6" customWidth="1"/>
    <col min="7170" max="7170" width="9.6640625" style="6" bestFit="1" customWidth="1"/>
    <col min="7171" max="7171" width="15.88671875" style="6" customWidth="1"/>
    <col min="7172" max="7172" width="12.33203125" style="6" bestFit="1" customWidth="1"/>
    <col min="7173" max="7421" width="8.88671875" style="6"/>
    <col min="7422" max="7422" width="6.6640625" style="6" customWidth="1"/>
    <col min="7423" max="7423" width="44.44140625" style="6" customWidth="1"/>
    <col min="7424" max="7424" width="10.33203125" style="6" bestFit="1" customWidth="1"/>
    <col min="7425" max="7425" width="5.109375" style="6" customWidth="1"/>
    <col min="7426" max="7426" width="9.6640625" style="6" bestFit="1" customWidth="1"/>
    <col min="7427" max="7427" width="15.88671875" style="6" customWidth="1"/>
    <col min="7428" max="7428" width="12.33203125" style="6" bestFit="1" customWidth="1"/>
    <col min="7429" max="7677" width="8.88671875" style="6"/>
    <col min="7678" max="7678" width="6.6640625" style="6" customWidth="1"/>
    <col min="7679" max="7679" width="44.44140625" style="6" customWidth="1"/>
    <col min="7680" max="7680" width="10.33203125" style="6" bestFit="1" customWidth="1"/>
    <col min="7681" max="7681" width="5.109375" style="6" customWidth="1"/>
    <col min="7682" max="7682" width="9.6640625" style="6" bestFit="1" customWidth="1"/>
    <col min="7683" max="7683" width="15.88671875" style="6" customWidth="1"/>
    <col min="7684" max="7684" width="12.33203125" style="6" bestFit="1" customWidth="1"/>
    <col min="7685" max="7933" width="8.88671875" style="6"/>
    <col min="7934" max="7934" width="6.6640625" style="6" customWidth="1"/>
    <col min="7935" max="7935" width="44.44140625" style="6" customWidth="1"/>
    <col min="7936" max="7936" width="10.33203125" style="6" bestFit="1" customWidth="1"/>
    <col min="7937" max="7937" width="5.109375" style="6" customWidth="1"/>
    <col min="7938" max="7938" width="9.6640625" style="6" bestFit="1" customWidth="1"/>
    <col min="7939" max="7939" width="15.88671875" style="6" customWidth="1"/>
    <col min="7940" max="7940" width="12.33203125" style="6" bestFit="1" customWidth="1"/>
    <col min="7941" max="8189" width="8.88671875" style="6"/>
    <col min="8190" max="8190" width="6.6640625" style="6" customWidth="1"/>
    <col min="8191" max="8191" width="44.44140625" style="6" customWidth="1"/>
    <col min="8192" max="8192" width="10.33203125" style="6" bestFit="1" customWidth="1"/>
    <col min="8193" max="8193" width="5.109375" style="6" customWidth="1"/>
    <col min="8194" max="8194" width="9.6640625" style="6" bestFit="1" customWidth="1"/>
    <col min="8195" max="8195" width="15.88671875" style="6" customWidth="1"/>
    <col min="8196" max="8196" width="12.33203125" style="6" bestFit="1" customWidth="1"/>
    <col min="8197" max="8445" width="8.88671875" style="6"/>
    <col min="8446" max="8446" width="6.6640625" style="6" customWidth="1"/>
    <col min="8447" max="8447" width="44.44140625" style="6" customWidth="1"/>
    <col min="8448" max="8448" width="10.33203125" style="6" bestFit="1" customWidth="1"/>
    <col min="8449" max="8449" width="5.109375" style="6" customWidth="1"/>
    <col min="8450" max="8450" width="9.6640625" style="6" bestFit="1" customWidth="1"/>
    <col min="8451" max="8451" width="15.88671875" style="6" customWidth="1"/>
    <col min="8452" max="8452" width="12.33203125" style="6" bestFit="1" customWidth="1"/>
    <col min="8453" max="8701" width="8.88671875" style="6"/>
    <col min="8702" max="8702" width="6.6640625" style="6" customWidth="1"/>
    <col min="8703" max="8703" width="44.44140625" style="6" customWidth="1"/>
    <col min="8704" max="8704" width="10.33203125" style="6" bestFit="1" customWidth="1"/>
    <col min="8705" max="8705" width="5.109375" style="6" customWidth="1"/>
    <col min="8706" max="8706" width="9.6640625" style="6" bestFit="1" customWidth="1"/>
    <col min="8707" max="8707" width="15.88671875" style="6" customWidth="1"/>
    <col min="8708" max="8708" width="12.33203125" style="6" bestFit="1" customWidth="1"/>
    <col min="8709" max="8957" width="8.88671875" style="6"/>
    <col min="8958" max="8958" width="6.6640625" style="6" customWidth="1"/>
    <col min="8959" max="8959" width="44.44140625" style="6" customWidth="1"/>
    <col min="8960" max="8960" width="10.33203125" style="6" bestFit="1" customWidth="1"/>
    <col min="8961" max="8961" width="5.109375" style="6" customWidth="1"/>
    <col min="8962" max="8962" width="9.6640625" style="6" bestFit="1" customWidth="1"/>
    <col min="8963" max="8963" width="15.88671875" style="6" customWidth="1"/>
    <col min="8964" max="8964" width="12.33203125" style="6" bestFit="1" customWidth="1"/>
    <col min="8965" max="9213" width="8.88671875" style="6"/>
    <col min="9214" max="9214" width="6.6640625" style="6" customWidth="1"/>
    <col min="9215" max="9215" width="44.44140625" style="6" customWidth="1"/>
    <col min="9216" max="9216" width="10.33203125" style="6" bestFit="1" customWidth="1"/>
    <col min="9217" max="9217" width="5.109375" style="6" customWidth="1"/>
    <col min="9218" max="9218" width="9.6640625" style="6" bestFit="1" customWidth="1"/>
    <col min="9219" max="9219" width="15.88671875" style="6" customWidth="1"/>
    <col min="9220" max="9220" width="12.33203125" style="6" bestFit="1" customWidth="1"/>
    <col min="9221" max="9469" width="8.88671875" style="6"/>
    <col min="9470" max="9470" width="6.6640625" style="6" customWidth="1"/>
    <col min="9471" max="9471" width="44.44140625" style="6" customWidth="1"/>
    <col min="9472" max="9472" width="10.33203125" style="6" bestFit="1" customWidth="1"/>
    <col min="9473" max="9473" width="5.109375" style="6" customWidth="1"/>
    <col min="9474" max="9474" width="9.6640625" style="6" bestFit="1" customWidth="1"/>
    <col min="9475" max="9475" width="15.88671875" style="6" customWidth="1"/>
    <col min="9476" max="9476" width="12.33203125" style="6" bestFit="1" customWidth="1"/>
    <col min="9477" max="9725" width="8.88671875" style="6"/>
    <col min="9726" max="9726" width="6.6640625" style="6" customWidth="1"/>
    <col min="9727" max="9727" width="44.44140625" style="6" customWidth="1"/>
    <col min="9728" max="9728" width="10.33203125" style="6" bestFit="1" customWidth="1"/>
    <col min="9729" max="9729" width="5.109375" style="6" customWidth="1"/>
    <col min="9730" max="9730" width="9.6640625" style="6" bestFit="1" customWidth="1"/>
    <col min="9731" max="9731" width="15.88671875" style="6" customWidth="1"/>
    <col min="9732" max="9732" width="12.33203125" style="6" bestFit="1" customWidth="1"/>
    <col min="9733" max="9981" width="8.88671875" style="6"/>
    <col min="9982" max="9982" width="6.6640625" style="6" customWidth="1"/>
    <col min="9983" max="9983" width="44.44140625" style="6" customWidth="1"/>
    <col min="9984" max="9984" width="10.33203125" style="6" bestFit="1" customWidth="1"/>
    <col min="9985" max="9985" width="5.109375" style="6" customWidth="1"/>
    <col min="9986" max="9986" width="9.6640625" style="6" bestFit="1" customWidth="1"/>
    <col min="9987" max="9987" width="15.88671875" style="6" customWidth="1"/>
    <col min="9988" max="9988" width="12.33203125" style="6" bestFit="1" customWidth="1"/>
    <col min="9989" max="10237" width="8.88671875" style="6"/>
    <col min="10238" max="10238" width="6.6640625" style="6" customWidth="1"/>
    <col min="10239" max="10239" width="44.44140625" style="6" customWidth="1"/>
    <col min="10240" max="10240" width="10.33203125" style="6" bestFit="1" customWidth="1"/>
    <col min="10241" max="10241" width="5.109375" style="6" customWidth="1"/>
    <col min="10242" max="10242" width="9.6640625" style="6" bestFit="1" customWidth="1"/>
    <col min="10243" max="10243" width="15.88671875" style="6" customWidth="1"/>
    <col min="10244" max="10244" width="12.33203125" style="6" bestFit="1" customWidth="1"/>
    <col min="10245" max="10493" width="8.88671875" style="6"/>
    <col min="10494" max="10494" width="6.6640625" style="6" customWidth="1"/>
    <col min="10495" max="10495" width="44.44140625" style="6" customWidth="1"/>
    <col min="10496" max="10496" width="10.33203125" style="6" bestFit="1" customWidth="1"/>
    <col min="10497" max="10497" width="5.109375" style="6" customWidth="1"/>
    <col min="10498" max="10498" width="9.6640625" style="6" bestFit="1" customWidth="1"/>
    <col min="10499" max="10499" width="15.88671875" style="6" customWidth="1"/>
    <col min="10500" max="10500" width="12.33203125" style="6" bestFit="1" customWidth="1"/>
    <col min="10501" max="10749" width="8.88671875" style="6"/>
    <col min="10750" max="10750" width="6.6640625" style="6" customWidth="1"/>
    <col min="10751" max="10751" width="44.44140625" style="6" customWidth="1"/>
    <col min="10752" max="10752" width="10.33203125" style="6" bestFit="1" customWidth="1"/>
    <col min="10753" max="10753" width="5.109375" style="6" customWidth="1"/>
    <col min="10754" max="10754" width="9.6640625" style="6" bestFit="1" customWidth="1"/>
    <col min="10755" max="10755" width="15.88671875" style="6" customWidth="1"/>
    <col min="10756" max="10756" width="12.33203125" style="6" bestFit="1" customWidth="1"/>
    <col min="10757" max="11005" width="8.88671875" style="6"/>
    <col min="11006" max="11006" width="6.6640625" style="6" customWidth="1"/>
    <col min="11007" max="11007" width="44.44140625" style="6" customWidth="1"/>
    <col min="11008" max="11008" width="10.33203125" style="6" bestFit="1" customWidth="1"/>
    <col min="11009" max="11009" width="5.109375" style="6" customWidth="1"/>
    <col min="11010" max="11010" width="9.6640625" style="6" bestFit="1" customWidth="1"/>
    <col min="11011" max="11011" width="15.88671875" style="6" customWidth="1"/>
    <col min="11012" max="11012" width="12.33203125" style="6" bestFit="1" customWidth="1"/>
    <col min="11013" max="11261" width="8.88671875" style="6"/>
    <col min="11262" max="11262" width="6.6640625" style="6" customWidth="1"/>
    <col min="11263" max="11263" width="44.44140625" style="6" customWidth="1"/>
    <col min="11264" max="11264" width="10.33203125" style="6" bestFit="1" customWidth="1"/>
    <col min="11265" max="11265" width="5.109375" style="6" customWidth="1"/>
    <col min="11266" max="11266" width="9.6640625" style="6" bestFit="1" customWidth="1"/>
    <col min="11267" max="11267" width="15.88671875" style="6" customWidth="1"/>
    <col min="11268" max="11268" width="12.33203125" style="6" bestFit="1" customWidth="1"/>
    <col min="11269" max="11517" width="8.88671875" style="6"/>
    <col min="11518" max="11518" width="6.6640625" style="6" customWidth="1"/>
    <col min="11519" max="11519" width="44.44140625" style="6" customWidth="1"/>
    <col min="11520" max="11520" width="10.33203125" style="6" bestFit="1" customWidth="1"/>
    <col min="11521" max="11521" width="5.109375" style="6" customWidth="1"/>
    <col min="11522" max="11522" width="9.6640625" style="6" bestFit="1" customWidth="1"/>
    <col min="11523" max="11523" width="15.88671875" style="6" customWidth="1"/>
    <col min="11524" max="11524" width="12.33203125" style="6" bestFit="1" customWidth="1"/>
    <col min="11525" max="11773" width="8.88671875" style="6"/>
    <col min="11774" max="11774" width="6.6640625" style="6" customWidth="1"/>
    <col min="11775" max="11775" width="44.44140625" style="6" customWidth="1"/>
    <col min="11776" max="11776" width="10.33203125" style="6" bestFit="1" customWidth="1"/>
    <col min="11777" max="11777" width="5.109375" style="6" customWidth="1"/>
    <col min="11778" max="11778" width="9.6640625" style="6" bestFit="1" customWidth="1"/>
    <col min="11779" max="11779" width="15.88671875" style="6" customWidth="1"/>
    <col min="11780" max="11780" width="12.33203125" style="6" bestFit="1" customWidth="1"/>
    <col min="11781" max="12029" width="8.88671875" style="6"/>
    <col min="12030" max="12030" width="6.6640625" style="6" customWidth="1"/>
    <col min="12031" max="12031" width="44.44140625" style="6" customWidth="1"/>
    <col min="12032" max="12032" width="10.33203125" style="6" bestFit="1" customWidth="1"/>
    <col min="12033" max="12033" width="5.109375" style="6" customWidth="1"/>
    <col min="12034" max="12034" width="9.6640625" style="6" bestFit="1" customWidth="1"/>
    <col min="12035" max="12035" width="15.88671875" style="6" customWidth="1"/>
    <col min="12036" max="12036" width="12.33203125" style="6" bestFit="1" customWidth="1"/>
    <col min="12037" max="12285" width="8.88671875" style="6"/>
    <col min="12286" max="12286" width="6.6640625" style="6" customWidth="1"/>
    <col min="12287" max="12287" width="44.44140625" style="6" customWidth="1"/>
    <col min="12288" max="12288" width="10.33203125" style="6" bestFit="1" customWidth="1"/>
    <col min="12289" max="12289" width="5.109375" style="6" customWidth="1"/>
    <col min="12290" max="12290" width="9.6640625" style="6" bestFit="1" customWidth="1"/>
    <col min="12291" max="12291" width="15.88671875" style="6" customWidth="1"/>
    <col min="12292" max="12292" width="12.33203125" style="6" bestFit="1" customWidth="1"/>
    <col min="12293" max="12541" width="8.88671875" style="6"/>
    <col min="12542" max="12542" width="6.6640625" style="6" customWidth="1"/>
    <col min="12543" max="12543" width="44.44140625" style="6" customWidth="1"/>
    <col min="12544" max="12544" width="10.33203125" style="6" bestFit="1" customWidth="1"/>
    <col min="12545" max="12545" width="5.109375" style="6" customWidth="1"/>
    <col min="12546" max="12546" width="9.6640625" style="6" bestFit="1" customWidth="1"/>
    <col min="12547" max="12547" width="15.88671875" style="6" customWidth="1"/>
    <col min="12548" max="12548" width="12.33203125" style="6" bestFit="1" customWidth="1"/>
    <col min="12549" max="12797" width="8.88671875" style="6"/>
    <col min="12798" max="12798" width="6.6640625" style="6" customWidth="1"/>
    <col min="12799" max="12799" width="44.44140625" style="6" customWidth="1"/>
    <col min="12800" max="12800" width="10.33203125" style="6" bestFit="1" customWidth="1"/>
    <col min="12801" max="12801" width="5.109375" style="6" customWidth="1"/>
    <col min="12802" max="12802" width="9.6640625" style="6" bestFit="1" customWidth="1"/>
    <col min="12803" max="12803" width="15.88671875" style="6" customWidth="1"/>
    <col min="12804" max="12804" width="12.33203125" style="6" bestFit="1" customWidth="1"/>
    <col min="12805" max="13053" width="8.88671875" style="6"/>
    <col min="13054" max="13054" width="6.6640625" style="6" customWidth="1"/>
    <col min="13055" max="13055" width="44.44140625" style="6" customWidth="1"/>
    <col min="13056" max="13056" width="10.33203125" style="6" bestFit="1" customWidth="1"/>
    <col min="13057" max="13057" width="5.109375" style="6" customWidth="1"/>
    <col min="13058" max="13058" width="9.6640625" style="6" bestFit="1" customWidth="1"/>
    <col min="13059" max="13059" width="15.88671875" style="6" customWidth="1"/>
    <col min="13060" max="13060" width="12.33203125" style="6" bestFit="1" customWidth="1"/>
    <col min="13061" max="13309" width="8.88671875" style="6"/>
    <col min="13310" max="13310" width="6.6640625" style="6" customWidth="1"/>
    <col min="13311" max="13311" width="44.44140625" style="6" customWidth="1"/>
    <col min="13312" max="13312" width="10.33203125" style="6" bestFit="1" customWidth="1"/>
    <col min="13313" max="13313" width="5.109375" style="6" customWidth="1"/>
    <col min="13314" max="13314" width="9.6640625" style="6" bestFit="1" customWidth="1"/>
    <col min="13315" max="13315" width="15.88671875" style="6" customWidth="1"/>
    <col min="13316" max="13316" width="12.33203125" style="6" bestFit="1" customWidth="1"/>
    <col min="13317" max="13565" width="8.88671875" style="6"/>
    <col min="13566" max="13566" width="6.6640625" style="6" customWidth="1"/>
    <col min="13567" max="13567" width="44.44140625" style="6" customWidth="1"/>
    <col min="13568" max="13568" width="10.33203125" style="6" bestFit="1" customWidth="1"/>
    <col min="13569" max="13569" width="5.109375" style="6" customWidth="1"/>
    <col min="13570" max="13570" width="9.6640625" style="6" bestFit="1" customWidth="1"/>
    <col min="13571" max="13571" width="15.88671875" style="6" customWidth="1"/>
    <col min="13572" max="13572" width="12.33203125" style="6" bestFit="1" customWidth="1"/>
    <col min="13573" max="13821" width="8.88671875" style="6"/>
    <col min="13822" max="13822" width="6.6640625" style="6" customWidth="1"/>
    <col min="13823" max="13823" width="44.44140625" style="6" customWidth="1"/>
    <col min="13824" max="13824" width="10.33203125" style="6" bestFit="1" customWidth="1"/>
    <col min="13825" max="13825" width="5.109375" style="6" customWidth="1"/>
    <col min="13826" max="13826" width="9.6640625" style="6" bestFit="1" customWidth="1"/>
    <col min="13827" max="13827" width="15.88671875" style="6" customWidth="1"/>
    <col min="13828" max="13828" width="12.33203125" style="6" bestFit="1" customWidth="1"/>
    <col min="13829" max="14077" width="8.88671875" style="6"/>
    <col min="14078" max="14078" width="6.6640625" style="6" customWidth="1"/>
    <col min="14079" max="14079" width="44.44140625" style="6" customWidth="1"/>
    <col min="14080" max="14080" width="10.33203125" style="6" bestFit="1" customWidth="1"/>
    <col min="14081" max="14081" width="5.109375" style="6" customWidth="1"/>
    <col min="14082" max="14082" width="9.6640625" style="6" bestFit="1" customWidth="1"/>
    <col min="14083" max="14083" width="15.88671875" style="6" customWidth="1"/>
    <col min="14084" max="14084" width="12.33203125" style="6" bestFit="1" customWidth="1"/>
    <col min="14085" max="14333" width="8.88671875" style="6"/>
    <col min="14334" max="14334" width="6.6640625" style="6" customWidth="1"/>
    <col min="14335" max="14335" width="44.44140625" style="6" customWidth="1"/>
    <col min="14336" max="14336" width="10.33203125" style="6" bestFit="1" customWidth="1"/>
    <col min="14337" max="14337" width="5.109375" style="6" customWidth="1"/>
    <col min="14338" max="14338" width="9.6640625" style="6" bestFit="1" customWidth="1"/>
    <col min="14339" max="14339" width="15.88671875" style="6" customWidth="1"/>
    <col min="14340" max="14340" width="12.33203125" style="6" bestFit="1" customWidth="1"/>
    <col min="14341" max="14589" width="8.88671875" style="6"/>
    <col min="14590" max="14590" width="6.6640625" style="6" customWidth="1"/>
    <col min="14591" max="14591" width="44.44140625" style="6" customWidth="1"/>
    <col min="14592" max="14592" width="10.33203125" style="6" bestFit="1" customWidth="1"/>
    <col min="14593" max="14593" width="5.109375" style="6" customWidth="1"/>
    <col min="14594" max="14594" width="9.6640625" style="6" bestFit="1" customWidth="1"/>
    <col min="14595" max="14595" width="15.88671875" style="6" customWidth="1"/>
    <col min="14596" max="14596" width="12.33203125" style="6" bestFit="1" customWidth="1"/>
    <col min="14597" max="14845" width="8.88671875" style="6"/>
    <col min="14846" max="14846" width="6.6640625" style="6" customWidth="1"/>
    <col min="14847" max="14847" width="44.44140625" style="6" customWidth="1"/>
    <col min="14848" max="14848" width="10.33203125" style="6" bestFit="1" customWidth="1"/>
    <col min="14849" max="14849" width="5.109375" style="6" customWidth="1"/>
    <col min="14850" max="14850" width="9.6640625" style="6" bestFit="1" customWidth="1"/>
    <col min="14851" max="14851" width="15.88671875" style="6" customWidth="1"/>
    <col min="14852" max="14852" width="12.33203125" style="6" bestFit="1" customWidth="1"/>
    <col min="14853" max="15101" width="8.88671875" style="6"/>
    <col min="15102" max="15102" width="6.6640625" style="6" customWidth="1"/>
    <col min="15103" max="15103" width="44.44140625" style="6" customWidth="1"/>
    <col min="15104" max="15104" width="10.33203125" style="6" bestFit="1" customWidth="1"/>
    <col min="15105" max="15105" width="5.109375" style="6" customWidth="1"/>
    <col min="15106" max="15106" width="9.6640625" style="6" bestFit="1" customWidth="1"/>
    <col min="15107" max="15107" width="15.88671875" style="6" customWidth="1"/>
    <col min="15108" max="15108" width="12.33203125" style="6" bestFit="1" customWidth="1"/>
    <col min="15109" max="15357" width="8.88671875" style="6"/>
    <col min="15358" max="15358" width="6.6640625" style="6" customWidth="1"/>
    <col min="15359" max="15359" width="44.44140625" style="6" customWidth="1"/>
    <col min="15360" max="15360" width="10.33203125" style="6" bestFit="1" customWidth="1"/>
    <col min="15361" max="15361" width="5.109375" style="6" customWidth="1"/>
    <col min="15362" max="15362" width="9.6640625" style="6" bestFit="1" customWidth="1"/>
    <col min="15363" max="15363" width="15.88671875" style="6" customWidth="1"/>
    <col min="15364" max="15364" width="12.33203125" style="6" bestFit="1" customWidth="1"/>
    <col min="15365" max="15613" width="8.88671875" style="6"/>
    <col min="15614" max="15614" width="6.6640625" style="6" customWidth="1"/>
    <col min="15615" max="15615" width="44.44140625" style="6" customWidth="1"/>
    <col min="15616" max="15616" width="10.33203125" style="6" bestFit="1" customWidth="1"/>
    <col min="15617" max="15617" width="5.109375" style="6" customWidth="1"/>
    <col min="15618" max="15618" width="9.6640625" style="6" bestFit="1" customWidth="1"/>
    <col min="15619" max="15619" width="15.88671875" style="6" customWidth="1"/>
    <col min="15620" max="15620" width="12.33203125" style="6" bestFit="1" customWidth="1"/>
    <col min="15621" max="15869" width="8.88671875" style="6"/>
    <col min="15870" max="15870" width="6.6640625" style="6" customWidth="1"/>
    <col min="15871" max="15871" width="44.44140625" style="6" customWidth="1"/>
    <col min="15872" max="15872" width="10.33203125" style="6" bestFit="1" customWidth="1"/>
    <col min="15873" max="15873" width="5.109375" style="6" customWidth="1"/>
    <col min="15874" max="15874" width="9.6640625" style="6" bestFit="1" customWidth="1"/>
    <col min="15875" max="15875" width="15.88671875" style="6" customWidth="1"/>
    <col min="15876" max="15876" width="12.33203125" style="6" bestFit="1" customWidth="1"/>
    <col min="15877" max="16125" width="8.88671875" style="6"/>
    <col min="16126" max="16126" width="6.6640625" style="6" customWidth="1"/>
    <col min="16127" max="16127" width="44.44140625" style="6" customWidth="1"/>
    <col min="16128" max="16128" width="10.33203125" style="6" bestFit="1" customWidth="1"/>
    <col min="16129" max="16129" width="5.109375" style="6" customWidth="1"/>
    <col min="16130" max="16130" width="9.6640625" style="6" bestFit="1" customWidth="1"/>
    <col min="16131" max="16131" width="15.88671875" style="6" customWidth="1"/>
    <col min="16132" max="16132" width="12.33203125" style="6" bestFit="1" customWidth="1"/>
    <col min="16133" max="16384" width="8.88671875" style="6"/>
  </cols>
  <sheetData>
    <row r="14" spans="1:8" s="3" customFormat="1" ht="24" customHeight="1" x14ac:dyDescent="0.3">
      <c r="A14" s="56" t="s">
        <v>79</v>
      </c>
      <c r="B14" s="56"/>
      <c r="C14" s="56"/>
      <c r="D14" s="56"/>
      <c r="E14" s="56"/>
      <c r="F14" s="57"/>
      <c r="G14" s="57"/>
      <c r="H14" s="2"/>
    </row>
    <row r="15" spans="1:8" s="3" customFormat="1" x14ac:dyDescent="0.3">
      <c r="A15" s="1"/>
      <c r="B15" s="1"/>
      <c r="C15" s="1"/>
      <c r="D15" s="1"/>
      <c r="E15" s="1"/>
      <c r="F15" s="43"/>
      <c r="G15" s="4"/>
      <c r="H15" s="2"/>
    </row>
    <row r="16" spans="1:8" s="3" customFormat="1" x14ac:dyDescent="0.3">
      <c r="A16" s="5" t="s">
        <v>0</v>
      </c>
      <c r="B16" s="1"/>
      <c r="C16" s="1"/>
      <c r="D16" s="1"/>
      <c r="E16" s="1"/>
      <c r="F16" s="43"/>
      <c r="G16" s="4"/>
      <c r="H16" s="2"/>
    </row>
    <row r="17" spans="1:13" s="3" customFormat="1" x14ac:dyDescent="0.3">
      <c r="B17" s="6" t="s">
        <v>1</v>
      </c>
      <c r="C17" s="40">
        <v>1</v>
      </c>
      <c r="D17" s="40" t="s">
        <v>2</v>
      </c>
      <c r="E17" s="41">
        <v>3250</v>
      </c>
      <c r="F17" s="40">
        <f>E17*C17</f>
        <v>3250</v>
      </c>
      <c r="G17" s="4"/>
      <c r="H17" s="2"/>
      <c r="I17" s="51"/>
    </row>
    <row r="18" spans="1:13" s="3" customFormat="1" x14ac:dyDescent="0.3">
      <c r="B18" s="6" t="s">
        <v>80</v>
      </c>
      <c r="C18" s="40">
        <v>1</v>
      </c>
      <c r="D18" s="40" t="s">
        <v>33</v>
      </c>
      <c r="E18" s="41">
        <v>3000</v>
      </c>
      <c r="F18" s="40">
        <v>3000</v>
      </c>
      <c r="G18" s="4"/>
      <c r="H18" s="2"/>
      <c r="I18" s="51"/>
      <c r="J18" s="52"/>
      <c r="K18" s="52"/>
    </row>
    <row r="19" spans="1:13" s="3" customFormat="1" x14ac:dyDescent="0.3">
      <c r="B19" s="6"/>
      <c r="C19" s="40"/>
      <c r="D19" s="40"/>
      <c r="E19" s="41"/>
      <c r="F19" s="40"/>
      <c r="G19" s="4"/>
      <c r="H19" s="2"/>
      <c r="I19" s="52"/>
      <c r="J19" s="52"/>
      <c r="K19" s="52"/>
    </row>
    <row r="20" spans="1:13" s="3" customFormat="1" x14ac:dyDescent="0.3">
      <c r="B20" s="6"/>
      <c r="C20" s="40"/>
      <c r="D20" s="40"/>
      <c r="E20" s="41"/>
      <c r="F20" s="40"/>
      <c r="G20" s="13">
        <f>F17+F18</f>
        <v>6250</v>
      </c>
      <c r="H20" s="2"/>
      <c r="I20" s="52"/>
      <c r="J20" s="52"/>
      <c r="K20" s="52"/>
    </row>
    <row r="21" spans="1:13" s="3" customFormat="1" x14ac:dyDescent="0.3">
      <c r="A21" s="5" t="s">
        <v>31</v>
      </c>
      <c r="B21" s="6"/>
      <c r="C21" s="40"/>
      <c r="D21" s="40"/>
      <c r="E21" s="41"/>
      <c r="F21" s="40"/>
      <c r="G21" s="13"/>
      <c r="H21" s="2"/>
      <c r="I21" s="52"/>
      <c r="J21" s="52"/>
      <c r="K21" s="52"/>
    </row>
    <row r="22" spans="1:13" s="3" customFormat="1" x14ac:dyDescent="0.3">
      <c r="B22" s="6" t="s">
        <v>32</v>
      </c>
      <c r="C22" s="40">
        <v>1</v>
      </c>
      <c r="D22" s="42" t="s">
        <v>33</v>
      </c>
      <c r="E22" s="41">
        <v>4500</v>
      </c>
      <c r="F22" s="40">
        <f>C22*E22</f>
        <v>4500</v>
      </c>
      <c r="G22" s="13"/>
      <c r="H22" s="2"/>
      <c r="I22" s="51"/>
    </row>
    <row r="23" spans="1:13" s="3" customFormat="1" x14ac:dyDescent="0.3">
      <c r="B23" s="6" t="s">
        <v>34</v>
      </c>
      <c r="C23" s="40">
        <v>1</v>
      </c>
      <c r="D23" s="42" t="s">
        <v>35</v>
      </c>
      <c r="E23" s="41">
        <v>1120</v>
      </c>
      <c r="F23" s="40">
        <f>C23*E23</f>
        <v>1120</v>
      </c>
      <c r="G23" s="13"/>
      <c r="H23" s="2"/>
      <c r="I23" s="51"/>
      <c r="J23" s="52"/>
      <c r="K23" s="52"/>
    </row>
    <row r="24" spans="1:13" s="3" customFormat="1" x14ac:dyDescent="0.3">
      <c r="B24" s="6" t="s">
        <v>81</v>
      </c>
      <c r="C24" s="40">
        <v>1</v>
      </c>
      <c r="D24" s="42" t="s">
        <v>33</v>
      </c>
      <c r="E24" s="41">
        <v>2320</v>
      </c>
      <c r="F24" s="40">
        <f t="shared" ref="F24:F26" si="0">C24*E24</f>
        <v>2320</v>
      </c>
      <c r="G24" s="13"/>
      <c r="H24" s="2"/>
      <c r="I24" s="51"/>
      <c r="J24" s="52"/>
      <c r="K24" s="52"/>
    </row>
    <row r="25" spans="1:13" s="3" customFormat="1" x14ac:dyDescent="0.3">
      <c r="B25" s="6" t="s">
        <v>36</v>
      </c>
      <c r="C25" s="40">
        <v>1</v>
      </c>
      <c r="D25" s="42" t="s">
        <v>2</v>
      </c>
      <c r="E25" s="41">
        <v>1933.3</v>
      </c>
      <c r="F25" s="40">
        <f t="shared" si="0"/>
        <v>1933.3</v>
      </c>
      <c r="G25" s="13"/>
      <c r="H25" s="2"/>
      <c r="I25" s="52"/>
      <c r="J25" s="52"/>
      <c r="K25" s="52"/>
    </row>
    <row r="26" spans="1:13" s="3" customFormat="1" x14ac:dyDescent="0.3">
      <c r="B26" s="6" t="s">
        <v>37</v>
      </c>
      <c r="C26" s="40">
        <v>1</v>
      </c>
      <c r="D26" s="42" t="s">
        <v>2</v>
      </c>
      <c r="E26" s="41">
        <v>1160</v>
      </c>
      <c r="F26" s="40">
        <f t="shared" si="0"/>
        <v>1160</v>
      </c>
      <c r="G26" s="13"/>
      <c r="H26" s="2"/>
      <c r="I26" s="52"/>
      <c r="J26" s="52"/>
      <c r="K26" s="52"/>
    </row>
    <row r="27" spans="1:13" s="3" customFormat="1" x14ac:dyDescent="0.3">
      <c r="B27" s="6"/>
      <c r="C27" s="40"/>
      <c r="D27" s="42"/>
      <c r="E27" s="41"/>
      <c r="F27" s="44"/>
      <c r="G27" s="13">
        <f>SUM(F22:F26)</f>
        <v>11033.3</v>
      </c>
      <c r="H27" s="2"/>
      <c r="I27" s="52"/>
      <c r="J27" s="52"/>
      <c r="K27" s="52"/>
    </row>
    <row r="28" spans="1:13" s="3" customFormat="1" x14ac:dyDescent="0.3">
      <c r="A28" s="5" t="s">
        <v>38</v>
      </c>
      <c r="B28" s="6"/>
      <c r="C28" s="40"/>
      <c r="D28" s="40"/>
      <c r="E28" s="41"/>
      <c r="F28" s="40"/>
      <c r="G28" s="13"/>
      <c r="H28" s="2"/>
      <c r="I28" s="52"/>
      <c r="J28" s="52"/>
      <c r="K28" s="52"/>
    </row>
    <row r="29" spans="1:13" s="3" customFormat="1" x14ac:dyDescent="0.3">
      <c r="B29" s="6" t="s">
        <v>39</v>
      </c>
      <c r="C29" s="40">
        <v>24.89</v>
      </c>
      <c r="D29" s="42" t="s">
        <v>4</v>
      </c>
      <c r="E29" s="41">
        <v>85.2</v>
      </c>
      <c r="F29" s="40">
        <f>C29*E29</f>
        <v>2120.6280000000002</v>
      </c>
      <c r="G29" s="6"/>
      <c r="H29" s="6"/>
      <c r="I29" s="6"/>
      <c r="J29" s="7"/>
      <c r="K29" s="6"/>
      <c r="L29" s="13"/>
      <c r="M29" s="2"/>
    </row>
    <row r="30" spans="1:13" s="3" customFormat="1" x14ac:dyDescent="0.3">
      <c r="B30" s="6" t="s">
        <v>82</v>
      </c>
      <c r="C30" s="40">
        <v>1</v>
      </c>
      <c r="D30" s="42" t="s">
        <v>2</v>
      </c>
      <c r="E30" s="41">
        <v>398.5</v>
      </c>
      <c r="F30" s="40">
        <f>C30*E30</f>
        <v>398.5</v>
      </c>
      <c r="G30" s="6"/>
      <c r="H30" s="6"/>
      <c r="I30" s="6"/>
      <c r="J30" s="7"/>
      <c r="K30" s="6"/>
      <c r="L30" s="13"/>
      <c r="M30" s="2"/>
    </row>
    <row r="31" spans="1:13" s="3" customFormat="1" x14ac:dyDescent="0.3">
      <c r="B31" s="6" t="s">
        <v>40</v>
      </c>
      <c r="C31" s="40">
        <v>19.22</v>
      </c>
      <c r="D31" s="42" t="s">
        <v>3</v>
      </c>
      <c r="E31" s="41">
        <v>22.5</v>
      </c>
      <c r="F31" s="40">
        <f t="shared" ref="F31:F34" si="1">C31*E31</f>
        <v>432.45</v>
      </c>
      <c r="G31" s="6"/>
      <c r="H31" s="6"/>
      <c r="I31" s="6"/>
      <c r="J31" s="7"/>
      <c r="K31" s="6"/>
      <c r="L31" s="13"/>
      <c r="M31" s="2"/>
    </row>
    <row r="32" spans="1:13" s="3" customFormat="1" x14ac:dyDescent="0.3">
      <c r="B32" s="6" t="s">
        <v>41</v>
      </c>
      <c r="C32" s="40">
        <v>24</v>
      </c>
      <c r="D32" s="42" t="s">
        <v>4</v>
      </c>
      <c r="E32" s="41">
        <v>1200</v>
      </c>
      <c r="F32" s="40">
        <f t="shared" si="1"/>
        <v>28800</v>
      </c>
      <c r="G32" s="6"/>
      <c r="H32" s="6"/>
      <c r="I32" s="6"/>
      <c r="J32" s="7"/>
      <c r="K32" s="6"/>
      <c r="L32" s="13"/>
      <c r="M32" s="2"/>
    </row>
    <row r="33" spans="1:13" s="3" customFormat="1" x14ac:dyDescent="0.3">
      <c r="B33" s="6" t="s">
        <v>42</v>
      </c>
      <c r="C33" s="40">
        <v>19.22</v>
      </c>
      <c r="D33" s="42" t="s">
        <v>3</v>
      </c>
      <c r="E33" s="41">
        <v>122.5</v>
      </c>
      <c r="F33" s="40">
        <f t="shared" si="1"/>
        <v>2354.4499999999998</v>
      </c>
      <c r="G33" s="6"/>
      <c r="H33" s="6"/>
      <c r="I33" s="6"/>
      <c r="J33" s="7"/>
      <c r="K33" s="6"/>
      <c r="L33" s="13"/>
      <c r="M33" s="2"/>
    </row>
    <row r="34" spans="1:13" s="3" customFormat="1" x14ac:dyDescent="0.3">
      <c r="B34" s="6" t="s">
        <v>43</v>
      </c>
      <c r="C34" s="40">
        <f>C29</f>
        <v>24.89</v>
      </c>
      <c r="D34" s="42" t="s">
        <v>4</v>
      </c>
      <c r="E34" s="41">
        <v>94.5</v>
      </c>
      <c r="F34" s="40">
        <f t="shared" si="1"/>
        <v>2352.105</v>
      </c>
      <c r="G34" s="6"/>
      <c r="H34" s="6"/>
      <c r="I34" s="6"/>
      <c r="J34" s="7"/>
      <c r="K34" s="6"/>
      <c r="L34" s="53"/>
      <c r="M34" s="2"/>
    </row>
    <row r="35" spans="1:13" s="3" customFormat="1" x14ac:dyDescent="0.3">
      <c r="B35" s="6" t="s">
        <v>44</v>
      </c>
      <c r="C35" s="40">
        <f>C34</f>
        <v>24.89</v>
      </c>
      <c r="D35" s="42" t="s">
        <v>4</v>
      </c>
      <c r="E35" s="41">
        <v>110</v>
      </c>
      <c r="F35" s="40">
        <f t="shared" ref="F35" si="2">C35*E35</f>
        <v>2737.9</v>
      </c>
      <c r="H35" s="6"/>
      <c r="I35" s="6"/>
      <c r="J35" s="7"/>
      <c r="K35" s="6"/>
      <c r="L35" s="13"/>
      <c r="M35" s="2"/>
    </row>
    <row r="36" spans="1:13" s="3" customFormat="1" x14ac:dyDescent="0.3">
      <c r="B36" s="6"/>
      <c r="C36" s="40"/>
      <c r="D36" s="42"/>
      <c r="E36" s="41"/>
      <c r="F36" s="40"/>
      <c r="G36" s="6"/>
      <c r="H36" s="6"/>
      <c r="I36" s="6"/>
      <c r="J36" s="7"/>
      <c r="K36" s="6"/>
      <c r="L36" s="13"/>
      <c r="M36" s="2"/>
    </row>
    <row r="37" spans="1:13" s="3" customFormat="1" x14ac:dyDescent="0.3">
      <c r="B37" s="6"/>
      <c r="C37" s="40"/>
      <c r="D37" s="40"/>
      <c r="E37" s="41"/>
      <c r="F37" s="40"/>
      <c r="G37" s="13">
        <f>SUM(F29:F36)</f>
        <v>39196.033000000003</v>
      </c>
      <c r="H37" s="2"/>
    </row>
    <row r="38" spans="1:13" s="3" customFormat="1" x14ac:dyDescent="0.3">
      <c r="A38" s="5" t="s">
        <v>45</v>
      </c>
      <c r="B38" s="6"/>
      <c r="C38" s="40"/>
      <c r="D38" s="40"/>
      <c r="E38" s="41"/>
      <c r="F38" s="40"/>
      <c r="G38" s="13"/>
      <c r="H38" s="2"/>
    </row>
    <row r="39" spans="1:13" s="3" customFormat="1" x14ac:dyDescent="0.3">
      <c r="B39" s="6" t="s">
        <v>46</v>
      </c>
      <c r="C39" s="40">
        <v>10</v>
      </c>
      <c r="D39" s="42" t="s">
        <v>30</v>
      </c>
      <c r="E39" s="41">
        <v>510</v>
      </c>
      <c r="F39" s="40">
        <f>C39*E39</f>
        <v>5100</v>
      </c>
      <c r="G39" s="13"/>
      <c r="H39" s="2"/>
    </row>
    <row r="40" spans="1:13" s="3" customFormat="1" x14ac:dyDescent="0.3">
      <c r="B40" s="6" t="s">
        <v>47</v>
      </c>
      <c r="C40" s="54">
        <v>0.1</v>
      </c>
      <c r="D40" s="42" t="s">
        <v>48</v>
      </c>
      <c r="E40" s="41" t="s">
        <v>49</v>
      </c>
      <c r="F40" s="40"/>
      <c r="G40" s="13"/>
      <c r="H40" s="2"/>
    </row>
    <row r="41" spans="1:13" s="3" customFormat="1" x14ac:dyDescent="0.3">
      <c r="B41" s="48"/>
      <c r="C41" s="50"/>
      <c r="D41" s="11"/>
      <c r="E41" s="50"/>
      <c r="F41" s="50"/>
      <c r="G41" s="13">
        <f>SUM(F39:F40)</f>
        <v>5100</v>
      </c>
      <c r="H41" s="2"/>
    </row>
    <row r="42" spans="1:13" x14ac:dyDescent="0.3">
      <c r="A42" s="5" t="s">
        <v>50</v>
      </c>
      <c r="H42" s="2"/>
    </row>
    <row r="43" spans="1:13" x14ac:dyDescent="0.3">
      <c r="B43" s="6" t="s">
        <v>54</v>
      </c>
      <c r="C43" s="40">
        <v>1</v>
      </c>
      <c r="D43" s="40" t="s">
        <v>2</v>
      </c>
      <c r="E43" s="41">
        <v>2000</v>
      </c>
      <c r="F43" s="40">
        <f>C43*E43</f>
        <v>2000</v>
      </c>
      <c r="H43" s="2"/>
    </row>
    <row r="44" spans="1:13" x14ac:dyDescent="0.3">
      <c r="B44" s="6" t="s">
        <v>51</v>
      </c>
      <c r="C44" s="40">
        <v>24.98</v>
      </c>
      <c r="D44" s="40" t="s">
        <v>4</v>
      </c>
      <c r="E44" s="47">
        <v>24.98</v>
      </c>
      <c r="F44" s="44">
        <f>C44*E44</f>
        <v>624.00040000000001</v>
      </c>
      <c r="G44" s="8">
        <f>37.5*2.5</f>
        <v>93.75</v>
      </c>
      <c r="H44" s="2"/>
      <c r="I44" s="10"/>
      <c r="J44" s="9"/>
      <c r="L44" s="10"/>
    </row>
    <row r="45" spans="1:13" x14ac:dyDescent="0.3">
      <c r="B45" s="6" t="s">
        <v>52</v>
      </c>
      <c r="C45" s="40">
        <v>24.98</v>
      </c>
      <c r="D45" s="40" t="s">
        <v>5</v>
      </c>
      <c r="E45" s="47">
        <v>45</v>
      </c>
      <c r="F45" s="44">
        <f t="shared" ref="F45:F46" si="3">C45*E45</f>
        <v>1124.0999999999999</v>
      </c>
      <c r="G45" s="8">
        <f>63.75*4</f>
        <v>255</v>
      </c>
      <c r="H45" s="2"/>
      <c r="I45" s="10"/>
      <c r="J45" s="9"/>
      <c r="L45" s="10"/>
    </row>
    <row r="46" spans="1:13" x14ac:dyDescent="0.3">
      <c r="B46" s="6" t="s">
        <v>53</v>
      </c>
      <c r="C46" s="40">
        <v>1</v>
      </c>
      <c r="D46" s="40" t="s">
        <v>2</v>
      </c>
      <c r="E46" s="47">
        <v>1200</v>
      </c>
      <c r="F46" s="44">
        <f t="shared" si="3"/>
        <v>1200</v>
      </c>
      <c r="H46" s="2"/>
      <c r="I46" s="10"/>
      <c r="J46" s="9"/>
      <c r="L46" s="10"/>
    </row>
    <row r="47" spans="1:13" x14ac:dyDescent="0.3">
      <c r="E47" s="47"/>
      <c r="F47" s="44"/>
      <c r="G47" s="13">
        <f>SUM(F43:F47)</f>
        <v>4948.1003999999994</v>
      </c>
      <c r="H47" s="2"/>
      <c r="I47" s="10"/>
      <c r="J47" s="9"/>
      <c r="L47" s="10"/>
    </row>
    <row r="48" spans="1:13" x14ac:dyDescent="0.3">
      <c r="C48" s="42"/>
      <c r="F48" s="41"/>
      <c r="H48" s="2"/>
      <c r="J48" s="9"/>
    </row>
    <row r="49" spans="1:10" x14ac:dyDescent="0.3">
      <c r="A49" s="5" t="s">
        <v>55</v>
      </c>
      <c r="H49" s="2"/>
      <c r="J49" s="9"/>
    </row>
    <row r="50" spans="1:10" x14ac:dyDescent="0.3">
      <c r="B50" s="6" t="s">
        <v>56</v>
      </c>
      <c r="C50" s="54"/>
      <c r="D50" s="42" t="s">
        <v>33</v>
      </c>
      <c r="E50" s="41">
        <v>25000</v>
      </c>
      <c r="F50" s="40">
        <f>C50*E50</f>
        <v>0</v>
      </c>
      <c r="G50" s="13"/>
      <c r="H50" s="2"/>
      <c r="J50" s="9"/>
    </row>
    <row r="51" spans="1:10" x14ac:dyDescent="0.3">
      <c r="D51" s="42"/>
      <c r="H51" s="2"/>
      <c r="J51" s="9"/>
    </row>
    <row r="52" spans="1:10" x14ac:dyDescent="0.3">
      <c r="D52" s="42"/>
      <c r="H52" s="2"/>
      <c r="J52" s="9"/>
    </row>
    <row r="53" spans="1:10" x14ac:dyDescent="0.3">
      <c r="D53" s="42"/>
      <c r="H53" s="2"/>
      <c r="J53" s="9"/>
    </row>
    <row r="54" spans="1:10" x14ac:dyDescent="0.3">
      <c r="D54" s="42"/>
      <c r="H54" s="2"/>
      <c r="J54" s="9"/>
    </row>
    <row r="55" spans="1:10" x14ac:dyDescent="0.3">
      <c r="D55" s="42"/>
      <c r="H55" s="2"/>
      <c r="J55" s="9"/>
    </row>
    <row r="56" spans="1:10" x14ac:dyDescent="0.3">
      <c r="D56" s="42"/>
      <c r="H56" s="2"/>
      <c r="J56" s="9"/>
    </row>
    <row r="57" spans="1:10" x14ac:dyDescent="0.3">
      <c r="D57" s="42"/>
      <c r="H57" s="2"/>
      <c r="J57" s="9"/>
    </row>
    <row r="58" spans="1:10" x14ac:dyDescent="0.3">
      <c r="D58" s="42"/>
      <c r="H58" s="2"/>
      <c r="J58" s="9"/>
    </row>
    <row r="59" spans="1:10" x14ac:dyDescent="0.3">
      <c r="D59" s="42"/>
      <c r="H59" s="2"/>
      <c r="J59" s="9"/>
    </row>
    <row r="60" spans="1:10" x14ac:dyDescent="0.3">
      <c r="G60" s="13">
        <f>SUM(F50:F58)</f>
        <v>0</v>
      </c>
      <c r="H60" s="2"/>
      <c r="J60" s="9"/>
    </row>
    <row r="61" spans="1:10" x14ac:dyDescent="0.3">
      <c r="A61" s="5"/>
      <c r="E61" s="40"/>
      <c r="G61" s="12"/>
      <c r="H61" s="2"/>
    </row>
    <row r="62" spans="1:10" x14ac:dyDescent="0.3">
      <c r="A62" s="5"/>
      <c r="D62" s="42"/>
      <c r="G62" s="6"/>
    </row>
    <row r="63" spans="1:10" x14ac:dyDescent="0.3">
      <c r="A63" s="5"/>
      <c r="D63" s="42"/>
    </row>
    <row r="64" spans="1:10" ht="14.4" thickBot="1" x14ac:dyDescent="0.35">
      <c r="A64" s="5"/>
      <c r="D64" s="42"/>
      <c r="G64" s="49">
        <f>G20+G27+G37+G41+G47+G59</f>
        <v>66527.433399999994</v>
      </c>
    </row>
    <row r="65" spans="1:22" ht="14.4" thickTop="1" x14ac:dyDescent="0.3">
      <c r="D65" s="42"/>
    </row>
    <row r="66" spans="1:22" x14ac:dyDescent="0.3">
      <c r="D66" s="42"/>
    </row>
    <row r="67" spans="1:22" x14ac:dyDescent="0.3">
      <c r="D67" s="42"/>
    </row>
    <row r="68" spans="1:22" x14ac:dyDescent="0.3">
      <c r="D68" s="42"/>
    </row>
    <row r="69" spans="1:22" x14ac:dyDescent="0.3">
      <c r="E69" s="45"/>
      <c r="F69" s="46"/>
    </row>
    <row r="70" spans="1:22" s="7" customFormat="1" x14ac:dyDescent="0.3">
      <c r="A70" s="6"/>
      <c r="B70" s="6"/>
      <c r="C70" s="40"/>
      <c r="D70" s="40"/>
      <c r="E70" s="45"/>
      <c r="F70" s="46"/>
      <c r="G70" s="8"/>
      <c r="H70" s="9"/>
      <c r="I70" s="6"/>
      <c r="J70" s="6"/>
      <c r="K70" s="6"/>
      <c r="L70" s="6"/>
      <c r="M70" s="6"/>
      <c r="N70" s="6"/>
      <c r="O70" s="6"/>
      <c r="P70" s="6"/>
      <c r="Q70" s="6"/>
      <c r="R70" s="6"/>
      <c r="S70" s="6"/>
      <c r="T70" s="6"/>
      <c r="U70" s="6"/>
      <c r="V70" s="6"/>
    </row>
    <row r="71" spans="1:22" s="7" customFormat="1" x14ac:dyDescent="0.3">
      <c r="A71" s="6"/>
      <c r="B71" s="6"/>
      <c r="C71" s="40"/>
      <c r="D71" s="40"/>
      <c r="E71" s="45"/>
      <c r="F71" s="46"/>
      <c r="G71" s="8"/>
      <c r="H71" s="9"/>
      <c r="I71" s="6"/>
      <c r="J71" s="6"/>
      <c r="K71" s="6"/>
      <c r="L71" s="6"/>
      <c r="M71" s="6"/>
      <c r="N71" s="6"/>
      <c r="O71" s="6"/>
      <c r="P71" s="6"/>
      <c r="Q71" s="6"/>
      <c r="R71" s="6"/>
      <c r="S71" s="6"/>
      <c r="T71" s="6"/>
      <c r="U71" s="6"/>
      <c r="V71" s="6"/>
    </row>
    <row r="72" spans="1:22" s="7" customFormat="1" x14ac:dyDescent="0.3">
      <c r="A72" s="6"/>
      <c r="B72" s="6"/>
      <c r="C72" s="40"/>
      <c r="D72" s="40"/>
      <c r="E72" s="41"/>
      <c r="F72" s="46"/>
      <c r="G72" s="8"/>
      <c r="H72" s="9"/>
      <c r="I72" s="6"/>
      <c r="J72" s="6"/>
      <c r="K72" s="6"/>
      <c r="L72" s="6"/>
      <c r="M72" s="6"/>
      <c r="N72" s="6"/>
      <c r="O72" s="6"/>
      <c r="P72" s="6"/>
      <c r="Q72" s="6"/>
      <c r="R72" s="6"/>
      <c r="S72" s="6"/>
      <c r="T72" s="6"/>
      <c r="U72" s="6"/>
      <c r="V72" s="6"/>
    </row>
    <row r="73" spans="1:22" s="7" customFormat="1" x14ac:dyDescent="0.3">
      <c r="A73" s="6"/>
      <c r="B73" s="6"/>
      <c r="C73" s="40"/>
      <c r="D73" s="40"/>
      <c r="E73" s="45"/>
      <c r="F73" s="46"/>
      <c r="G73" s="8"/>
      <c r="H73" s="9"/>
      <c r="I73" s="6"/>
      <c r="J73" s="6"/>
      <c r="K73" s="6"/>
      <c r="L73" s="6"/>
      <c r="M73" s="6"/>
      <c r="N73" s="6"/>
      <c r="O73" s="6"/>
      <c r="P73" s="6"/>
      <c r="Q73" s="6"/>
      <c r="R73" s="6"/>
      <c r="S73" s="6"/>
      <c r="T73" s="6"/>
      <c r="U73" s="6"/>
      <c r="V73" s="6"/>
    </row>
    <row r="74" spans="1:22" s="7" customFormat="1" x14ac:dyDescent="0.3">
      <c r="A74" s="6"/>
      <c r="B74" s="6"/>
      <c r="C74" s="40"/>
      <c r="D74" s="40"/>
      <c r="E74" s="45"/>
      <c r="F74" s="46"/>
      <c r="G74" s="8"/>
      <c r="H74" s="9"/>
      <c r="I74" s="6"/>
      <c r="J74" s="6"/>
      <c r="K74" s="6"/>
      <c r="L74" s="6"/>
      <c r="M74" s="6"/>
      <c r="N74" s="6"/>
      <c r="O74" s="6"/>
      <c r="P74" s="6"/>
      <c r="Q74" s="6"/>
      <c r="R74" s="6"/>
      <c r="S74" s="6"/>
      <c r="T74" s="6"/>
      <c r="U74" s="6"/>
      <c r="V74" s="6"/>
    </row>
    <row r="75" spans="1:22" s="7" customFormat="1" x14ac:dyDescent="0.3">
      <c r="A75" s="6"/>
      <c r="B75" s="6"/>
      <c r="C75" s="40"/>
      <c r="D75" s="40"/>
      <c r="E75" s="45"/>
      <c r="F75" s="46"/>
      <c r="G75" s="8"/>
      <c r="H75" s="9"/>
      <c r="I75" s="6"/>
      <c r="J75" s="6"/>
      <c r="K75" s="6"/>
      <c r="L75" s="6"/>
      <c r="M75" s="6"/>
      <c r="N75" s="6"/>
      <c r="O75" s="6"/>
      <c r="P75" s="6"/>
      <c r="Q75" s="6"/>
      <c r="R75" s="6"/>
      <c r="S75" s="6"/>
      <c r="T75" s="6"/>
      <c r="U75" s="6"/>
      <c r="V75" s="6"/>
    </row>
    <row r="76" spans="1:22" s="7" customFormat="1" x14ac:dyDescent="0.3">
      <c r="A76" s="6"/>
      <c r="B76" s="6"/>
      <c r="C76" s="40"/>
      <c r="D76" s="40"/>
      <c r="E76" s="45"/>
      <c r="F76" s="46"/>
      <c r="G76" s="8"/>
      <c r="H76" s="9"/>
      <c r="I76" s="6"/>
      <c r="J76" s="6"/>
      <c r="K76" s="6"/>
      <c r="L76" s="6"/>
      <c r="M76" s="6"/>
      <c r="N76" s="6"/>
      <c r="O76" s="6"/>
      <c r="P76" s="6"/>
      <c r="Q76" s="6"/>
      <c r="R76" s="6"/>
      <c r="S76" s="6"/>
      <c r="T76" s="6"/>
      <c r="U76" s="6"/>
      <c r="V76" s="6"/>
    </row>
    <row r="77" spans="1:22" s="7" customFormat="1" x14ac:dyDescent="0.3">
      <c r="A77" s="6"/>
      <c r="B77" s="6"/>
      <c r="C77" s="40"/>
      <c r="D77" s="40"/>
      <c r="E77" s="45"/>
      <c r="F77" s="40"/>
      <c r="G77" s="8"/>
      <c r="H77" s="9"/>
      <c r="I77" s="6"/>
      <c r="J77" s="6"/>
      <c r="K77" s="6"/>
      <c r="L77" s="6"/>
      <c r="M77" s="6"/>
      <c r="N77" s="6"/>
      <c r="O77" s="6"/>
      <c r="P77" s="6"/>
      <c r="Q77" s="6"/>
      <c r="R77" s="6"/>
      <c r="S77" s="6"/>
      <c r="T77" s="6"/>
      <c r="U77" s="6"/>
      <c r="V77" s="6"/>
    </row>
    <row r="82" spans="1:22" s="7" customFormat="1" x14ac:dyDescent="0.3">
      <c r="A82" s="6"/>
      <c r="B82" s="6"/>
      <c r="C82" s="46"/>
      <c r="D82" s="40"/>
      <c r="E82" s="41"/>
      <c r="F82" s="46"/>
      <c r="G82" s="8"/>
      <c r="H82" s="9"/>
      <c r="I82" s="6"/>
      <c r="J82" s="6"/>
      <c r="K82" s="6"/>
      <c r="L82" s="6"/>
      <c r="M82" s="6"/>
      <c r="N82" s="6"/>
      <c r="O82" s="6"/>
      <c r="P82" s="6"/>
      <c r="Q82" s="6"/>
      <c r="R82" s="6"/>
      <c r="S82" s="6"/>
      <c r="T82" s="6"/>
      <c r="U82" s="6"/>
      <c r="V82" s="6"/>
    </row>
  </sheetData>
  <mergeCells count="1">
    <mergeCell ref="A14:G14"/>
  </mergeCells>
  <phoneticPr fontId="16" type="noConversion"/>
  <pageMargins left="0.98425196850393704" right="0.98425196850393704" top="0.98425196850393704" bottom="0.98425196850393704" header="0.51181102362204722" footer="0.51181102362204722"/>
  <pageSetup paperSize="256"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780EE-2406-4106-828D-A67842EB8A65}">
  <dimension ref="B13:H52"/>
  <sheetViews>
    <sheetView view="pageBreakPreview" topLeftCell="A28" zoomScaleNormal="40" zoomScaleSheetLayoutView="100" workbookViewId="0">
      <selection activeCell="C45" sqref="C45"/>
    </sheetView>
  </sheetViews>
  <sheetFormatPr defaultRowHeight="14.4" x14ac:dyDescent="0.3"/>
  <cols>
    <col min="2" max="2" width="13.33203125" bestFit="1" customWidth="1"/>
  </cols>
  <sheetData>
    <row r="13" spans="2:3" x14ac:dyDescent="0.3">
      <c r="B13" s="20" t="s">
        <v>6</v>
      </c>
      <c r="C13" s="20" t="s">
        <v>60</v>
      </c>
    </row>
    <row r="14" spans="2:3" x14ac:dyDescent="0.3">
      <c r="B14" s="20" t="s">
        <v>8</v>
      </c>
      <c r="C14" s="20" t="s">
        <v>61</v>
      </c>
    </row>
    <row r="15" spans="2:3" x14ac:dyDescent="0.3">
      <c r="B15" s="20" t="s">
        <v>9</v>
      </c>
      <c r="C15" s="20" t="s">
        <v>62</v>
      </c>
    </row>
    <row r="20" spans="2:5" x14ac:dyDescent="0.3">
      <c r="B20">
        <v>1</v>
      </c>
      <c r="C20" t="s">
        <v>63</v>
      </c>
    </row>
    <row r="21" spans="2:5" x14ac:dyDescent="0.3">
      <c r="B21">
        <v>2</v>
      </c>
      <c r="C21" t="s">
        <v>15</v>
      </c>
    </row>
    <row r="22" spans="2:5" x14ac:dyDescent="0.3">
      <c r="B22">
        <v>3</v>
      </c>
      <c r="C22" t="s">
        <v>64</v>
      </c>
    </row>
    <row r="23" spans="2:5" x14ac:dyDescent="0.3">
      <c r="B23">
        <v>4</v>
      </c>
      <c r="C23" t="s">
        <v>65</v>
      </c>
    </row>
    <row r="24" spans="2:5" x14ac:dyDescent="0.3">
      <c r="B24">
        <v>5</v>
      </c>
      <c r="C24" t="s">
        <v>16</v>
      </c>
    </row>
    <row r="25" spans="2:5" ht="15.6" x14ac:dyDescent="0.3">
      <c r="C25" s="37" t="s">
        <v>17</v>
      </c>
      <c r="E25" t="s">
        <v>18</v>
      </c>
    </row>
    <row r="26" spans="2:5" ht="15.6" x14ac:dyDescent="0.3">
      <c r="C26" s="37" t="s">
        <v>17</v>
      </c>
      <c r="E26" t="s">
        <v>19</v>
      </c>
    </row>
    <row r="27" spans="2:5" ht="15.6" x14ac:dyDescent="0.3">
      <c r="C27" s="37" t="s">
        <v>17</v>
      </c>
      <c r="E27" t="s">
        <v>20</v>
      </c>
    </row>
    <row r="28" spans="2:5" ht="15.6" x14ac:dyDescent="0.3">
      <c r="C28" s="37" t="s">
        <v>17</v>
      </c>
      <c r="E28" t="s">
        <v>21</v>
      </c>
    </row>
    <row r="29" spans="2:5" ht="15.6" x14ac:dyDescent="0.3">
      <c r="C29" s="37" t="s">
        <v>17</v>
      </c>
      <c r="E29" t="s">
        <v>22</v>
      </c>
    </row>
    <row r="30" spans="2:5" x14ac:dyDescent="0.3">
      <c r="B30">
        <v>6</v>
      </c>
      <c r="C30" t="s">
        <v>23</v>
      </c>
    </row>
    <row r="31" spans="2:5" x14ac:dyDescent="0.3">
      <c r="B31">
        <v>7</v>
      </c>
      <c r="C31" t="s">
        <v>24</v>
      </c>
    </row>
    <row r="32" spans="2:5" x14ac:dyDescent="0.3">
      <c r="B32">
        <v>8</v>
      </c>
      <c r="C32" t="s">
        <v>76</v>
      </c>
    </row>
    <row r="33" spans="2:8" x14ac:dyDescent="0.3">
      <c r="B33">
        <v>9</v>
      </c>
      <c r="C33" t="s">
        <v>66</v>
      </c>
    </row>
    <row r="34" spans="2:8" x14ac:dyDescent="0.3">
      <c r="B34">
        <v>10</v>
      </c>
      <c r="C34" s="58" t="s">
        <v>67</v>
      </c>
      <c r="D34" s="58"/>
      <c r="E34" s="58"/>
      <c r="F34" s="58"/>
      <c r="G34" s="58"/>
    </row>
    <row r="35" spans="2:8" ht="14.4" customHeight="1" x14ac:dyDescent="0.3">
      <c r="B35">
        <v>11</v>
      </c>
      <c r="C35" t="s">
        <v>25</v>
      </c>
      <c r="D35" s="38"/>
      <c r="E35" s="38"/>
      <c r="F35" s="38"/>
      <c r="G35" s="38"/>
      <c r="H35" s="39"/>
    </row>
    <row r="36" spans="2:8" x14ac:dyDescent="0.3">
      <c r="B36">
        <v>12</v>
      </c>
      <c r="C36" t="s">
        <v>26</v>
      </c>
      <c r="F36" s="38"/>
      <c r="G36" s="38"/>
    </row>
    <row r="37" spans="2:8" x14ac:dyDescent="0.3">
      <c r="B37">
        <v>13</v>
      </c>
      <c r="C37" t="s">
        <v>68</v>
      </c>
    </row>
    <row r="38" spans="2:8" x14ac:dyDescent="0.3">
      <c r="B38">
        <v>14</v>
      </c>
      <c r="C38" s="29" t="s">
        <v>69</v>
      </c>
    </row>
    <row r="39" spans="2:8" x14ac:dyDescent="0.3">
      <c r="B39">
        <v>15</v>
      </c>
      <c r="C39" s="29" t="s">
        <v>27</v>
      </c>
    </row>
    <row r="40" spans="2:8" x14ac:dyDescent="0.3">
      <c r="B40">
        <v>16</v>
      </c>
      <c r="C40" t="s">
        <v>70</v>
      </c>
    </row>
    <row r="41" spans="2:8" x14ac:dyDescent="0.3">
      <c r="B41">
        <v>18</v>
      </c>
      <c r="C41" t="s">
        <v>28</v>
      </c>
    </row>
    <row r="42" spans="2:8" x14ac:dyDescent="0.3">
      <c r="B42">
        <v>19</v>
      </c>
      <c r="C42" t="s">
        <v>71</v>
      </c>
    </row>
    <row r="43" spans="2:8" x14ac:dyDescent="0.3">
      <c r="B43">
        <v>20</v>
      </c>
      <c r="C43" t="s">
        <v>77</v>
      </c>
    </row>
    <row r="44" spans="2:8" x14ac:dyDescent="0.3">
      <c r="B44">
        <v>21</v>
      </c>
      <c r="C44" t="s">
        <v>72</v>
      </c>
    </row>
    <row r="45" spans="2:8" x14ac:dyDescent="0.3">
      <c r="B45">
        <v>22</v>
      </c>
      <c r="C45" t="s">
        <v>78</v>
      </c>
    </row>
    <row r="46" spans="2:8" x14ac:dyDescent="0.3">
      <c r="B46">
        <v>23</v>
      </c>
      <c r="C46" t="s">
        <v>73</v>
      </c>
    </row>
    <row r="47" spans="2:8" x14ac:dyDescent="0.3">
      <c r="B47">
        <v>24</v>
      </c>
      <c r="C47" t="s">
        <v>74</v>
      </c>
    </row>
    <row r="48" spans="2:8" x14ac:dyDescent="0.3">
      <c r="B48">
        <v>25</v>
      </c>
      <c r="C48" t="s">
        <v>29</v>
      </c>
    </row>
    <row r="52" spans="3:3" x14ac:dyDescent="0.3">
      <c r="C52" t="s">
        <v>75</v>
      </c>
    </row>
  </sheetData>
  <mergeCells count="1">
    <mergeCell ref="C34:G34"/>
  </mergeCells>
  <pageMargins left="0.7" right="0.7" top="0.75" bottom="0.75" header="0.3" footer="0.3"/>
  <pageSetup paperSize="257" scale="54"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2A804CE645EF438330CAF3CC9F8D5D" ma:contentTypeVersion="12" ma:contentTypeDescription="Create a new document." ma:contentTypeScope="" ma:versionID="b60e6556250455b6bbd42c3eb6ce1e77">
  <xsd:schema xmlns:xsd="http://www.w3.org/2001/XMLSchema" xmlns:xs="http://www.w3.org/2001/XMLSchema" xmlns:p="http://schemas.microsoft.com/office/2006/metadata/properties" xmlns:ns2="ed6b8cae-f893-4c03-907f-5da4bd5954d6" xmlns:ns3="86e08327-b627-480e-a54f-8b9589f488ce" targetNamespace="http://schemas.microsoft.com/office/2006/metadata/properties" ma:root="true" ma:fieldsID="5ebc9080a16bc614b8e8d277560ab230" ns2:_="" ns3:_="">
    <xsd:import namespace="ed6b8cae-f893-4c03-907f-5da4bd5954d6"/>
    <xsd:import namespace="86e08327-b627-480e-a54f-8b9589f488c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b8cae-f893-4c03-907f-5da4bd595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e645311-b399-4a2c-aaa8-e5e4ba3929b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e08327-b627-480e-a54f-8b9589f488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0aebf8-56bf-45cc-9a37-eb13294554e1}" ma:internalName="TaxCatchAll" ma:showField="CatchAllData" ma:web="86e08327-b627-480e-a54f-8b9589f488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d6b8cae-f893-4c03-907f-5da4bd5954d6">
      <Terms xmlns="http://schemas.microsoft.com/office/infopath/2007/PartnerControls"/>
    </lcf76f155ced4ddcb4097134ff3c332f>
    <TaxCatchAll xmlns="86e08327-b627-480e-a54f-8b9589f488c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D60515-0CAD-47FD-8F8E-6A38C1B59B4D}"/>
</file>

<file path=customXml/itemProps2.xml><?xml version="1.0" encoding="utf-8"?>
<ds:datastoreItem xmlns:ds="http://schemas.openxmlformats.org/officeDocument/2006/customXml" ds:itemID="{6EECE63D-063E-4F1D-A610-B1F017989826}">
  <ds:schemaRefs>
    <ds:schemaRef ds:uri="http://schemas.microsoft.com/office/2006/metadata/properties"/>
    <ds:schemaRef ds:uri="http://schemas.microsoft.com/office/infopath/2007/PartnerControls"/>
    <ds:schemaRef ds:uri="7a154b4f-ec54-433a-8cf4-7e925ea3b6c9"/>
    <ds:schemaRef ds:uri="8bd9afa6-ae51-4a31-b8d9-22ce72f2ea1e"/>
  </ds:schemaRefs>
</ds:datastoreItem>
</file>

<file path=customXml/itemProps3.xml><?xml version="1.0" encoding="utf-8"?>
<ds:datastoreItem xmlns:ds="http://schemas.openxmlformats.org/officeDocument/2006/customXml" ds:itemID="{C8987B8A-AFFF-4146-A21E-3E6618DBB2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Bill </vt:lpstr>
      <vt:lpstr>General qualifications</vt:lpstr>
      <vt:lpstr>'Bill '!Print_Area</vt:lpstr>
      <vt:lpstr>'COVER SHEET'!Print_Area</vt:lpstr>
      <vt:lpstr>'General qualifications'!Print_Area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Robinson</dc:creator>
  <cp:lastModifiedBy>Tim Dundon</cp:lastModifiedBy>
  <dcterms:created xsi:type="dcterms:W3CDTF">2023-03-06T17:48:42Z</dcterms:created>
  <dcterms:modified xsi:type="dcterms:W3CDTF">2025-02-06T16:02:36Z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0x010100322A804CE645EF438330CAF3CC9F8D5D</vt:lpwstr>
  </property>
  <property fmtid="{D5CDD505-2E9C-101B-9397-08002B2CF9AE}" pid="3" name="MediaServiceImageTags">
    <vt:lpwstr/>
  </property>
</Properties>
</file>